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.z." sheetId="1" r:id="rId1"/>
    <sheet name="2.z." sheetId="2" r:id="rId2"/>
    <sheet name="Spolu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sharedStrings.xml><?xml version="1.0" encoding="utf-8"?>
<sst xmlns="http://schemas.openxmlformats.org/spreadsheetml/2006/main" count="217" uniqueCount="61">
  <si>
    <t>Súťažné zápasy 3.kolo mladšie mini 2003 (U11) v Ružomberku</t>
  </si>
  <si>
    <t>30.11.2013      1.zápas : BK ŠKP 08 Banská Bystrica - BKM Žilina 08 : 56 (04:18,00:17,04:06,00:15)</t>
  </si>
  <si>
    <t>Meno</t>
  </si>
  <si>
    <t>Streľba</t>
  </si>
  <si>
    <t>Trestné hody</t>
  </si>
  <si>
    <t>Doskoky obrana/útok</t>
  </si>
  <si>
    <t xml:space="preserve">Získ./strat. lopty </t>
  </si>
  <si>
    <t>Fauly prij./vlastné</t>
  </si>
  <si>
    <t>Blok. streľba</t>
  </si>
  <si>
    <t>Asisten- cia</t>
  </si>
  <si>
    <t>Body spolu</t>
  </si>
  <si>
    <t>Miesto</t>
  </si>
  <si>
    <t>Body v zápase</t>
  </si>
  <si>
    <t>+8</t>
  </si>
  <si>
    <t>-3</t>
  </si>
  <si>
    <t>B</t>
  </si>
  <si>
    <t>+4</t>
  </si>
  <si>
    <t>-4</t>
  </si>
  <si>
    <t>+3</t>
  </si>
  <si>
    <t>+5</t>
  </si>
  <si>
    <t>-5</t>
  </si>
  <si>
    <t>+2</t>
  </si>
  <si>
    <t>-2</t>
  </si>
  <si>
    <t>Emmka</t>
  </si>
  <si>
    <t>Horváthová</t>
  </si>
  <si>
    <t>3</t>
  </si>
  <si>
    <t>Terka</t>
  </si>
  <si>
    <t>Frolová</t>
  </si>
  <si>
    <t>9</t>
  </si>
  <si>
    <t>Ninka</t>
  </si>
  <si>
    <t>Gavláková</t>
  </si>
  <si>
    <t>2</t>
  </si>
  <si>
    <t>Simča</t>
  </si>
  <si>
    <t>Kubíková</t>
  </si>
  <si>
    <t>6</t>
  </si>
  <si>
    <t>Tamarka</t>
  </si>
  <si>
    <t>Košťálová</t>
  </si>
  <si>
    <t>8</t>
  </si>
  <si>
    <t>Bergerová</t>
  </si>
  <si>
    <t>1</t>
  </si>
  <si>
    <t>Maruška</t>
  </si>
  <si>
    <t>Sedláčková</t>
  </si>
  <si>
    <t>10</t>
  </si>
  <si>
    <t>Lucka</t>
  </si>
  <si>
    <t>Váňová</t>
  </si>
  <si>
    <t>5</t>
  </si>
  <si>
    <t>Sabínka</t>
  </si>
  <si>
    <t>Gabrišová</t>
  </si>
  <si>
    <t>7</t>
  </si>
  <si>
    <t>Baja</t>
  </si>
  <si>
    <t>Strážovcová</t>
  </si>
  <si>
    <t>4</t>
  </si>
  <si>
    <t>Fabrici</t>
  </si>
  <si>
    <t>N</t>
  </si>
  <si>
    <t>Peťka</t>
  </si>
  <si>
    <t>Haľamová</t>
  </si>
  <si>
    <t>Hrbáňová</t>
  </si>
  <si>
    <t>N - nehodnotíme – prípravka</t>
  </si>
  <si>
    <t>3011.2013       2.zápas : MBK Ružomberok - BKM Žilina                30 : 32 (06:12,06:05,04:09,16:06)</t>
  </si>
  <si>
    <t>Body v zápasoch celkom</t>
  </si>
  <si>
    <t>4-5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</si>
</sst>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00"/>
    <numFmt numFmtId="168" formatCode="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/>
    </xf>
    <xf numFmtId="164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0" fillId="0" borderId="1" xfId="0" applyBorder="1" applyAlignment="1">
      <alignment horizontal="left"/>
    </xf>
    <xf numFmtId="164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6" fontId="0" fillId="0" borderId="1" xfId="0" applyNumberFormat="1" applyBorder="1" applyAlignment="1">
      <alignment horizontal="right" vertical="center"/>
    </xf>
    <xf numFmtId="164" fontId="0" fillId="0" borderId="1" xfId="0" applyBorder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left" vertical="center" wrapText="1"/>
    </xf>
    <xf numFmtId="164" fontId="2" fillId="0" borderId="5" xfId="0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left" vertical="center"/>
    </xf>
    <xf numFmtId="166" fontId="2" fillId="0" borderId="12" xfId="0" applyNumberFormat="1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2" borderId="4" xfId="0" applyNumberFormat="1" applyFill="1" applyBorder="1" applyAlignment="1">
      <alignment horizontal="left" vertical="center"/>
    </xf>
    <xf numFmtId="166" fontId="0" fillId="0" borderId="20" xfId="0" applyNumberFormat="1" applyBorder="1" applyAlignment="1">
      <alignment horizontal="left" vertical="center"/>
    </xf>
    <xf numFmtId="165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64" fontId="0" fillId="0" borderId="25" xfId="0" applyBorder="1" applyAlignment="1">
      <alignment horizontal="center"/>
    </xf>
    <xf numFmtId="164" fontId="0" fillId="2" borderId="26" xfId="0" applyFont="1" applyFill="1" applyBorder="1" applyAlignment="1">
      <alignment/>
    </xf>
    <xf numFmtId="164" fontId="0" fillId="0" borderId="27" xfId="0" applyFont="1" applyBorder="1" applyAlignment="1">
      <alignment/>
    </xf>
    <xf numFmtId="165" fontId="0" fillId="0" borderId="28" xfId="0" applyNumberForma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3" borderId="31" xfId="0" applyNumberFormat="1" applyFont="1" applyFill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4" fontId="0" fillId="2" borderId="28" xfId="0" applyFont="1" applyFill="1" applyBorder="1" applyAlignment="1">
      <alignment/>
    </xf>
    <xf numFmtId="164" fontId="0" fillId="0" borderId="33" xfId="0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2" xfId="0" applyBorder="1" applyAlignment="1">
      <alignment/>
    </xf>
    <xf numFmtId="164" fontId="0" fillId="0" borderId="35" xfId="0" applyBorder="1" applyAlignment="1">
      <alignment horizontal="center" vertical="center"/>
    </xf>
    <xf numFmtId="164" fontId="0" fillId="2" borderId="26" xfId="0" applyFill="1" applyBorder="1" applyAlignment="1">
      <alignment horizontal="left"/>
    </xf>
    <xf numFmtId="164" fontId="0" fillId="0" borderId="34" xfId="0" applyBorder="1" applyAlignment="1">
      <alignment horizontal="left" vertical="center"/>
    </xf>
    <xf numFmtId="165" fontId="0" fillId="0" borderId="26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4" fontId="0" fillId="0" borderId="37" xfId="0" applyBorder="1" applyAlignment="1">
      <alignment horizontal="center" vertical="center"/>
    </xf>
    <xf numFmtId="164" fontId="0" fillId="2" borderId="38" xfId="0" applyFill="1" applyBorder="1" applyAlignment="1">
      <alignment horizontal="left"/>
    </xf>
    <xf numFmtId="164" fontId="0" fillId="0" borderId="39" xfId="0" applyBorder="1" applyAlignment="1">
      <alignment horizontal="left" vertical="center"/>
    </xf>
    <xf numFmtId="165" fontId="0" fillId="0" borderId="40" xfId="0" applyNumberForma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8" fontId="0" fillId="0" borderId="41" xfId="0" applyNumberFormat="1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 vertical="center"/>
    </xf>
    <xf numFmtId="165" fontId="0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4" fontId="2" fillId="0" borderId="42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selection activeCell="F24" sqref="F24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19.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2:25" ht="19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s="11" customFormat="1" ht="19.5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s="12" customFormat="1" ht="15.75">
      <c r="B4" s="13"/>
      <c r="C4" s="13"/>
      <c r="D4" s="13"/>
      <c r="E4" s="13"/>
      <c r="F4" s="14"/>
      <c r="G4" s="14"/>
      <c r="H4" s="14"/>
      <c r="I4" s="14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3:28" ht="15">
      <c r="C5" s="15"/>
      <c r="D5" s="16"/>
      <c r="E5" s="17"/>
      <c r="F5" s="18"/>
      <c r="G5" s="19"/>
      <c r="H5" s="18"/>
      <c r="I5" s="18"/>
      <c r="J5" s="20"/>
      <c r="K5" s="21"/>
      <c r="L5" s="21"/>
      <c r="M5" s="20"/>
      <c r="N5" s="18"/>
      <c r="O5" s="18"/>
      <c r="P5" s="20"/>
      <c r="Q5" s="21"/>
      <c r="R5" s="21"/>
      <c r="S5" s="20"/>
      <c r="T5" s="21"/>
      <c r="U5" s="20"/>
      <c r="V5" s="22"/>
      <c r="W5" s="19"/>
      <c r="X5" s="20"/>
      <c r="Y5" s="23"/>
      <c r="Z5" s="24"/>
      <c r="AA5" s="25"/>
      <c r="AB5" s="24"/>
    </row>
    <row r="6" spans="1:28" s="36" customFormat="1" ht="30.75" customHeight="1">
      <c r="A6" s="26"/>
      <c r="B6" s="27"/>
      <c r="C6" s="28"/>
      <c r="D6" s="29" t="s">
        <v>2</v>
      </c>
      <c r="E6" s="30" t="s">
        <v>3</v>
      </c>
      <c r="F6" s="30"/>
      <c r="G6" s="30"/>
      <c r="H6" s="31" t="s">
        <v>4</v>
      </c>
      <c r="I6" s="31"/>
      <c r="J6" s="31"/>
      <c r="K6" s="31" t="s">
        <v>5</v>
      </c>
      <c r="L6" s="31"/>
      <c r="M6" s="31"/>
      <c r="N6" s="31" t="s">
        <v>6</v>
      </c>
      <c r="O6" s="31"/>
      <c r="P6" s="31"/>
      <c r="Q6" s="31" t="s">
        <v>7</v>
      </c>
      <c r="R6" s="31"/>
      <c r="S6" s="31"/>
      <c r="T6" s="31" t="s">
        <v>8</v>
      </c>
      <c r="U6" s="31"/>
      <c r="V6" s="32" t="s">
        <v>9</v>
      </c>
      <c r="W6" s="32"/>
      <c r="X6" s="33" t="s">
        <v>10</v>
      </c>
      <c r="Y6" s="34" t="s">
        <v>11</v>
      </c>
      <c r="Z6" s="34" t="s">
        <v>12</v>
      </c>
      <c r="AA6" s="35"/>
      <c r="AB6" s="35"/>
    </row>
    <row r="7" spans="1:28" s="51" customFormat="1" ht="15">
      <c r="A7" s="37"/>
      <c r="B7" s="38"/>
      <c r="C7" s="39"/>
      <c r="D7" s="40"/>
      <c r="E7" s="41" t="s">
        <v>13</v>
      </c>
      <c r="F7" s="42" t="s">
        <v>14</v>
      </c>
      <c r="G7" s="43" t="s">
        <v>15</v>
      </c>
      <c r="H7" s="44" t="s">
        <v>16</v>
      </c>
      <c r="I7" s="42" t="s">
        <v>17</v>
      </c>
      <c r="J7" s="43" t="s">
        <v>15</v>
      </c>
      <c r="K7" s="44" t="s">
        <v>18</v>
      </c>
      <c r="L7" s="42" t="s">
        <v>13</v>
      </c>
      <c r="M7" s="43" t="s">
        <v>15</v>
      </c>
      <c r="N7" s="44" t="s">
        <v>19</v>
      </c>
      <c r="O7" s="42" t="s">
        <v>20</v>
      </c>
      <c r="P7" s="43" t="s">
        <v>15</v>
      </c>
      <c r="Q7" s="45" t="s">
        <v>21</v>
      </c>
      <c r="R7" s="46" t="s">
        <v>22</v>
      </c>
      <c r="S7" s="43" t="s">
        <v>15</v>
      </c>
      <c r="T7" s="47" t="s">
        <v>19</v>
      </c>
      <c r="U7" s="48" t="s">
        <v>15</v>
      </c>
      <c r="V7" s="47" t="s">
        <v>19</v>
      </c>
      <c r="W7" s="49" t="s">
        <v>15</v>
      </c>
      <c r="X7" s="33"/>
      <c r="Y7" s="34"/>
      <c r="Z7" s="34"/>
      <c r="AA7" s="50"/>
      <c r="AB7" s="50"/>
    </row>
    <row r="8" spans="1:28" s="5" customFormat="1" ht="13.5">
      <c r="A8" s="52"/>
      <c r="B8" s="53"/>
      <c r="C8" s="54"/>
      <c r="D8" s="55"/>
      <c r="E8" s="56"/>
      <c r="F8" s="57"/>
      <c r="G8" s="58"/>
      <c r="H8" s="59"/>
      <c r="I8" s="57"/>
      <c r="J8" s="60"/>
      <c r="K8" s="59"/>
      <c r="L8" s="57"/>
      <c r="M8" s="60"/>
      <c r="N8" s="59"/>
      <c r="O8" s="57"/>
      <c r="P8" s="60"/>
      <c r="Q8" s="59"/>
      <c r="R8" s="57"/>
      <c r="S8" s="60"/>
      <c r="T8" s="59"/>
      <c r="U8" s="61"/>
      <c r="V8" s="62"/>
      <c r="W8" s="63"/>
      <c r="X8" s="64"/>
      <c r="Y8" s="65"/>
      <c r="Z8" s="66"/>
      <c r="AA8" s="67"/>
      <c r="AB8" s="67"/>
    </row>
    <row r="9" spans="1:28" s="5" customFormat="1" ht="13.5">
      <c r="A9" s="52"/>
      <c r="B9" s="68">
        <v>13</v>
      </c>
      <c r="C9" s="69" t="s">
        <v>23</v>
      </c>
      <c r="D9" s="70" t="s">
        <v>24</v>
      </c>
      <c r="E9" s="71">
        <v>5</v>
      </c>
      <c r="F9" s="71">
        <v>8</v>
      </c>
      <c r="G9" s="72">
        <f aca="true" t="shared" si="0" ref="G9:G21">E9*$E$7+F9*$F$7</f>
        <v>16</v>
      </c>
      <c r="H9" s="73">
        <v>1</v>
      </c>
      <c r="I9" s="73">
        <v>1</v>
      </c>
      <c r="J9" s="72">
        <f aca="true" t="shared" si="1" ref="J9:J21">H9*$H$7+I9*$I$7</f>
        <v>0</v>
      </c>
      <c r="K9" s="73"/>
      <c r="L9" s="73">
        <v>4</v>
      </c>
      <c r="M9" s="72">
        <f aca="true" t="shared" si="2" ref="M9:M21">K9*$K$7+L9*$L$7</f>
        <v>32</v>
      </c>
      <c r="N9" s="73">
        <v>6</v>
      </c>
      <c r="O9" s="73">
        <v>2</v>
      </c>
      <c r="P9" s="72">
        <f aca="true" t="shared" si="3" ref="P9:P21">N9*$N$7+O9*$O$7</f>
        <v>20</v>
      </c>
      <c r="Q9" s="73">
        <v>2</v>
      </c>
      <c r="R9" s="73"/>
      <c r="S9" s="72">
        <f aca="true" t="shared" si="4" ref="S9:S21">Q9*$Q$7+R9*$R$7</f>
        <v>4</v>
      </c>
      <c r="T9" s="73"/>
      <c r="U9" s="74">
        <f aca="true" t="shared" si="5" ref="U9:U21">T9*$T$7</f>
        <v>0</v>
      </c>
      <c r="V9" s="73"/>
      <c r="W9" s="75">
        <f aca="true" t="shared" si="6" ref="W9:W21">V9*$V$7</f>
        <v>0</v>
      </c>
      <c r="X9" s="76">
        <f aca="true" t="shared" si="7" ref="X9:X21">G9+J9+M9+P9+S9+U9+W9</f>
        <v>72</v>
      </c>
      <c r="Y9" s="77" t="s">
        <v>25</v>
      </c>
      <c r="Z9" s="78">
        <f>(E9*2)+(H9*1)</f>
        <v>11</v>
      </c>
      <c r="AA9" s="67"/>
      <c r="AB9" s="67"/>
    </row>
    <row r="10" spans="1:28" s="5" customFormat="1" ht="13.5">
      <c r="A10" s="52"/>
      <c r="B10" s="68">
        <v>14</v>
      </c>
      <c r="C10" s="79" t="s">
        <v>26</v>
      </c>
      <c r="D10" s="70" t="s">
        <v>27</v>
      </c>
      <c r="E10" s="71">
        <v>1</v>
      </c>
      <c r="F10" s="71">
        <v>3</v>
      </c>
      <c r="G10" s="72">
        <f t="shared" si="0"/>
        <v>-1</v>
      </c>
      <c r="H10" s="73"/>
      <c r="I10" s="73">
        <v>2</v>
      </c>
      <c r="J10" s="72">
        <f t="shared" si="1"/>
        <v>-8</v>
      </c>
      <c r="K10" s="73"/>
      <c r="L10" s="73">
        <v>1</v>
      </c>
      <c r="M10" s="72">
        <f t="shared" si="2"/>
        <v>8</v>
      </c>
      <c r="N10" s="73">
        <v>2</v>
      </c>
      <c r="O10" s="73">
        <v>2</v>
      </c>
      <c r="P10" s="72">
        <f t="shared" si="3"/>
        <v>0</v>
      </c>
      <c r="Q10" s="73">
        <v>1</v>
      </c>
      <c r="R10" s="73"/>
      <c r="S10" s="72">
        <f t="shared" si="4"/>
        <v>2</v>
      </c>
      <c r="T10" s="73"/>
      <c r="U10" s="74">
        <f t="shared" si="5"/>
        <v>0</v>
      </c>
      <c r="V10" s="73"/>
      <c r="W10" s="75">
        <f t="shared" si="6"/>
        <v>0</v>
      </c>
      <c r="X10" s="76">
        <f t="shared" si="7"/>
        <v>1</v>
      </c>
      <c r="Y10" s="77" t="s">
        <v>28</v>
      </c>
      <c r="Z10" s="78">
        <f aca="true" t="shared" si="8" ref="Z10:Z21">(E10*2)+(H10*1)</f>
        <v>2</v>
      </c>
      <c r="AA10" s="67"/>
      <c r="AB10" s="67"/>
    </row>
    <row r="11" spans="1:28" s="5" customFormat="1" ht="13.5">
      <c r="A11" s="52"/>
      <c r="B11" s="68">
        <v>18</v>
      </c>
      <c r="C11" s="69" t="s">
        <v>29</v>
      </c>
      <c r="D11" s="70" t="s">
        <v>30</v>
      </c>
      <c r="E11" s="71">
        <v>7</v>
      </c>
      <c r="F11" s="71">
        <v>4</v>
      </c>
      <c r="G11" s="72">
        <f t="shared" si="0"/>
        <v>44</v>
      </c>
      <c r="H11" s="73"/>
      <c r="I11" s="73"/>
      <c r="J11" s="72">
        <f t="shared" si="1"/>
        <v>0</v>
      </c>
      <c r="K11" s="73"/>
      <c r="L11" s="73">
        <v>1</v>
      </c>
      <c r="M11" s="72">
        <f t="shared" si="2"/>
        <v>8</v>
      </c>
      <c r="N11" s="73">
        <v>5</v>
      </c>
      <c r="O11" s="73"/>
      <c r="P11" s="72">
        <f t="shared" si="3"/>
        <v>25</v>
      </c>
      <c r="Q11" s="73"/>
      <c r="R11" s="73"/>
      <c r="S11" s="72">
        <f t="shared" si="4"/>
        <v>0</v>
      </c>
      <c r="T11" s="73">
        <v>1</v>
      </c>
      <c r="U11" s="74">
        <f t="shared" si="5"/>
        <v>5</v>
      </c>
      <c r="V11" s="73">
        <v>3</v>
      </c>
      <c r="W11" s="75">
        <f t="shared" si="6"/>
        <v>15</v>
      </c>
      <c r="X11" s="76">
        <f t="shared" si="7"/>
        <v>97</v>
      </c>
      <c r="Y11" s="77" t="s">
        <v>31</v>
      </c>
      <c r="Z11" s="78">
        <f t="shared" si="8"/>
        <v>14</v>
      </c>
      <c r="AA11" s="67"/>
      <c r="AB11" s="67"/>
    </row>
    <row r="12" spans="1:28" s="5" customFormat="1" ht="13.5">
      <c r="A12" s="52"/>
      <c r="B12" s="80">
        <v>29</v>
      </c>
      <c r="C12" s="69" t="s">
        <v>32</v>
      </c>
      <c r="D12" s="81" t="s">
        <v>33</v>
      </c>
      <c r="E12" s="71">
        <v>1</v>
      </c>
      <c r="F12" s="71">
        <v>1</v>
      </c>
      <c r="G12" s="72">
        <f t="shared" si="0"/>
        <v>5</v>
      </c>
      <c r="H12" s="73"/>
      <c r="I12" s="73"/>
      <c r="J12" s="72">
        <f t="shared" si="1"/>
        <v>0</v>
      </c>
      <c r="K12" s="73">
        <v>4</v>
      </c>
      <c r="L12" s="73"/>
      <c r="M12" s="72">
        <f t="shared" si="2"/>
        <v>12</v>
      </c>
      <c r="N12" s="73"/>
      <c r="O12" s="73">
        <v>1</v>
      </c>
      <c r="P12" s="72">
        <f t="shared" si="3"/>
        <v>-5</v>
      </c>
      <c r="Q12" s="73"/>
      <c r="R12" s="73"/>
      <c r="S12" s="72">
        <f t="shared" si="4"/>
        <v>0</v>
      </c>
      <c r="T12" s="73"/>
      <c r="U12" s="74">
        <f t="shared" si="5"/>
        <v>0</v>
      </c>
      <c r="V12" s="73">
        <v>1</v>
      </c>
      <c r="W12" s="75">
        <f t="shared" si="6"/>
        <v>5</v>
      </c>
      <c r="X12" s="76">
        <f t="shared" si="7"/>
        <v>17</v>
      </c>
      <c r="Y12" s="77" t="s">
        <v>34</v>
      </c>
      <c r="Z12" s="78">
        <f t="shared" si="8"/>
        <v>2</v>
      </c>
      <c r="AA12" s="67"/>
      <c r="AB12" s="67"/>
    </row>
    <row r="13" spans="1:28" s="5" customFormat="1" ht="13.5">
      <c r="A13" s="52"/>
      <c r="B13" s="80">
        <v>30</v>
      </c>
      <c r="C13" s="69" t="s">
        <v>35</v>
      </c>
      <c r="D13" s="81" t="s">
        <v>36</v>
      </c>
      <c r="E13" s="71">
        <v>2</v>
      </c>
      <c r="F13" s="71">
        <v>5</v>
      </c>
      <c r="G13" s="72">
        <f t="shared" si="0"/>
        <v>1</v>
      </c>
      <c r="H13" s="73"/>
      <c r="I13" s="73">
        <v>2</v>
      </c>
      <c r="J13" s="72">
        <f t="shared" si="1"/>
        <v>-8</v>
      </c>
      <c r="K13" s="73">
        <v>1</v>
      </c>
      <c r="L13" s="73">
        <v>2</v>
      </c>
      <c r="M13" s="72">
        <f t="shared" si="2"/>
        <v>19</v>
      </c>
      <c r="N13" s="73">
        <v>1</v>
      </c>
      <c r="O13" s="73">
        <v>2</v>
      </c>
      <c r="P13" s="72">
        <f t="shared" si="3"/>
        <v>-5</v>
      </c>
      <c r="Q13" s="73">
        <v>1</v>
      </c>
      <c r="R13" s="73">
        <v>1</v>
      </c>
      <c r="S13" s="72">
        <f t="shared" si="4"/>
        <v>0</v>
      </c>
      <c r="T13" s="73"/>
      <c r="U13" s="74">
        <f t="shared" si="5"/>
        <v>0</v>
      </c>
      <c r="V13" s="73">
        <v>1</v>
      </c>
      <c r="W13" s="75">
        <f t="shared" si="6"/>
        <v>5</v>
      </c>
      <c r="X13" s="76">
        <f t="shared" si="7"/>
        <v>12</v>
      </c>
      <c r="Y13" s="77" t="s">
        <v>37</v>
      </c>
      <c r="Z13" s="78">
        <f t="shared" si="8"/>
        <v>4</v>
      </c>
      <c r="AA13" s="67"/>
      <c r="AB13" s="67"/>
    </row>
    <row r="14" spans="1:28" s="5" customFormat="1" ht="13.5">
      <c r="A14" s="52"/>
      <c r="B14" s="68">
        <v>31</v>
      </c>
      <c r="C14" s="69" t="s">
        <v>35</v>
      </c>
      <c r="D14" s="70" t="s">
        <v>38</v>
      </c>
      <c r="E14" s="71">
        <v>6</v>
      </c>
      <c r="F14" s="71">
        <v>10</v>
      </c>
      <c r="G14" s="72">
        <f t="shared" si="0"/>
        <v>18</v>
      </c>
      <c r="H14" s="73">
        <v>2</v>
      </c>
      <c r="I14" s="73"/>
      <c r="J14" s="72">
        <f t="shared" si="1"/>
        <v>8</v>
      </c>
      <c r="K14" s="73">
        <v>1</v>
      </c>
      <c r="L14" s="73">
        <v>4</v>
      </c>
      <c r="M14" s="72">
        <f t="shared" si="2"/>
        <v>35</v>
      </c>
      <c r="N14" s="73">
        <v>10</v>
      </c>
      <c r="O14" s="73">
        <v>3</v>
      </c>
      <c r="P14" s="72">
        <f t="shared" si="3"/>
        <v>35</v>
      </c>
      <c r="Q14" s="73">
        <v>1</v>
      </c>
      <c r="R14" s="73">
        <v>1</v>
      </c>
      <c r="S14" s="72">
        <f t="shared" si="4"/>
        <v>0</v>
      </c>
      <c r="T14" s="73">
        <v>1</v>
      </c>
      <c r="U14" s="74">
        <f t="shared" si="5"/>
        <v>5</v>
      </c>
      <c r="V14" s="73">
        <v>1</v>
      </c>
      <c r="W14" s="75">
        <f t="shared" si="6"/>
        <v>5</v>
      </c>
      <c r="X14" s="76">
        <f t="shared" si="7"/>
        <v>106</v>
      </c>
      <c r="Y14" s="77" t="s">
        <v>39</v>
      </c>
      <c r="Z14" s="78">
        <f t="shared" si="8"/>
        <v>14</v>
      </c>
      <c r="AA14" s="67"/>
      <c r="AB14" s="67"/>
    </row>
    <row r="15" spans="1:28" s="5" customFormat="1" ht="13.5">
      <c r="A15" s="52"/>
      <c r="B15" s="80">
        <v>35</v>
      </c>
      <c r="C15" s="69" t="s">
        <v>40</v>
      </c>
      <c r="D15" s="81" t="s">
        <v>41</v>
      </c>
      <c r="E15" s="71"/>
      <c r="F15" s="71">
        <v>4</v>
      </c>
      <c r="G15" s="72">
        <f t="shared" si="0"/>
        <v>-12</v>
      </c>
      <c r="H15" s="73"/>
      <c r="I15" s="73"/>
      <c r="J15" s="72">
        <f t="shared" si="1"/>
        <v>0</v>
      </c>
      <c r="K15" s="73"/>
      <c r="L15" s="73">
        <v>1</v>
      </c>
      <c r="M15" s="72">
        <f t="shared" si="2"/>
        <v>8</v>
      </c>
      <c r="N15" s="73"/>
      <c r="O15" s="73">
        <v>1</v>
      </c>
      <c r="P15" s="72">
        <f t="shared" si="3"/>
        <v>-5</v>
      </c>
      <c r="Q15" s="73"/>
      <c r="R15" s="73">
        <v>1</v>
      </c>
      <c r="S15" s="72">
        <f t="shared" si="4"/>
        <v>-2</v>
      </c>
      <c r="T15" s="73"/>
      <c r="U15" s="74">
        <f t="shared" si="5"/>
        <v>0</v>
      </c>
      <c r="V15" s="73"/>
      <c r="W15" s="75">
        <f t="shared" si="6"/>
        <v>0</v>
      </c>
      <c r="X15" s="76">
        <f t="shared" si="7"/>
        <v>-11</v>
      </c>
      <c r="Y15" s="77" t="s">
        <v>42</v>
      </c>
      <c r="Z15" s="78">
        <f t="shared" si="8"/>
        <v>0</v>
      </c>
      <c r="AA15" s="67"/>
      <c r="AB15" s="67"/>
    </row>
    <row r="16" spans="1:28" s="5" customFormat="1" ht="13.5">
      <c r="A16" s="52"/>
      <c r="B16" s="68">
        <v>38</v>
      </c>
      <c r="C16" s="79" t="s">
        <v>43</v>
      </c>
      <c r="D16" s="70" t="s">
        <v>44</v>
      </c>
      <c r="E16" s="71">
        <v>2</v>
      </c>
      <c r="F16" s="71">
        <v>10</v>
      </c>
      <c r="G16" s="72">
        <f t="shared" si="0"/>
        <v>-14</v>
      </c>
      <c r="H16" s="73">
        <v>1</v>
      </c>
      <c r="I16" s="73">
        <v>2</v>
      </c>
      <c r="J16" s="72">
        <f t="shared" si="1"/>
        <v>-4</v>
      </c>
      <c r="K16" s="73"/>
      <c r="L16" s="73">
        <v>5</v>
      </c>
      <c r="M16" s="72">
        <f t="shared" si="2"/>
        <v>40</v>
      </c>
      <c r="N16" s="73"/>
      <c r="O16" s="73">
        <v>1</v>
      </c>
      <c r="P16" s="72">
        <f t="shared" si="3"/>
        <v>-5</v>
      </c>
      <c r="Q16" s="73">
        <v>2</v>
      </c>
      <c r="R16" s="73"/>
      <c r="S16" s="72">
        <f t="shared" si="4"/>
        <v>4</v>
      </c>
      <c r="T16" s="73"/>
      <c r="U16" s="74">
        <f t="shared" si="5"/>
        <v>0</v>
      </c>
      <c r="V16" s="73"/>
      <c r="W16" s="75">
        <f t="shared" si="6"/>
        <v>0</v>
      </c>
      <c r="X16" s="76">
        <f t="shared" si="7"/>
        <v>21</v>
      </c>
      <c r="Y16" s="77" t="s">
        <v>45</v>
      </c>
      <c r="Z16" s="78">
        <f t="shared" si="8"/>
        <v>5</v>
      </c>
      <c r="AA16" s="67"/>
      <c r="AB16" s="67"/>
    </row>
    <row r="17" spans="1:28" s="5" customFormat="1" ht="13.5">
      <c r="A17" s="52"/>
      <c r="B17" s="68">
        <v>40</v>
      </c>
      <c r="C17" s="69" t="s">
        <v>46</v>
      </c>
      <c r="D17" s="70" t="s">
        <v>47</v>
      </c>
      <c r="E17" s="71"/>
      <c r="F17" s="71">
        <v>7</v>
      </c>
      <c r="G17" s="72">
        <f t="shared" si="0"/>
        <v>-21</v>
      </c>
      <c r="H17" s="73"/>
      <c r="I17" s="73"/>
      <c r="J17" s="72">
        <f t="shared" si="1"/>
        <v>0</v>
      </c>
      <c r="K17" s="73">
        <v>1</v>
      </c>
      <c r="L17" s="73">
        <v>3</v>
      </c>
      <c r="M17" s="72">
        <f t="shared" si="2"/>
        <v>27</v>
      </c>
      <c r="N17" s="73">
        <v>2</v>
      </c>
      <c r="O17" s="73"/>
      <c r="P17" s="72">
        <f t="shared" si="3"/>
        <v>10</v>
      </c>
      <c r="Q17" s="73"/>
      <c r="R17" s="73"/>
      <c r="S17" s="72">
        <f t="shared" si="4"/>
        <v>0</v>
      </c>
      <c r="T17" s="73"/>
      <c r="U17" s="74">
        <f t="shared" si="5"/>
        <v>0</v>
      </c>
      <c r="V17" s="73"/>
      <c r="W17" s="75">
        <f t="shared" si="6"/>
        <v>0</v>
      </c>
      <c r="X17" s="76">
        <f t="shared" si="7"/>
        <v>16</v>
      </c>
      <c r="Y17" s="77" t="s">
        <v>48</v>
      </c>
      <c r="Z17" s="78">
        <f t="shared" si="8"/>
        <v>0</v>
      </c>
      <c r="AA17" s="67"/>
      <c r="AB17" s="67"/>
    </row>
    <row r="18" spans="1:28" s="5" customFormat="1" ht="13.5">
      <c r="A18" s="52"/>
      <c r="B18" s="80">
        <v>42</v>
      </c>
      <c r="C18" s="69" t="s">
        <v>49</v>
      </c>
      <c r="D18" s="81" t="s">
        <v>50</v>
      </c>
      <c r="E18" s="71">
        <v>2</v>
      </c>
      <c r="F18" s="71">
        <v>7</v>
      </c>
      <c r="G18" s="72">
        <f t="shared" si="0"/>
        <v>-5</v>
      </c>
      <c r="H18" s="73"/>
      <c r="I18" s="73"/>
      <c r="J18" s="72">
        <f t="shared" si="1"/>
        <v>0</v>
      </c>
      <c r="K18" s="73"/>
      <c r="L18" s="73">
        <v>3</v>
      </c>
      <c r="M18" s="72">
        <f t="shared" si="2"/>
        <v>24</v>
      </c>
      <c r="N18" s="73"/>
      <c r="O18" s="73"/>
      <c r="P18" s="72">
        <f t="shared" si="3"/>
        <v>0</v>
      </c>
      <c r="Q18" s="73"/>
      <c r="R18" s="73"/>
      <c r="S18" s="72">
        <f t="shared" si="4"/>
        <v>0</v>
      </c>
      <c r="T18" s="73">
        <v>1</v>
      </c>
      <c r="U18" s="74">
        <f t="shared" si="5"/>
        <v>5</v>
      </c>
      <c r="V18" s="73"/>
      <c r="W18" s="75">
        <f t="shared" si="6"/>
        <v>0</v>
      </c>
      <c r="X18" s="76">
        <f t="shared" si="7"/>
        <v>24</v>
      </c>
      <c r="Y18" s="77" t="s">
        <v>51</v>
      </c>
      <c r="Z18" s="78">
        <f t="shared" si="8"/>
        <v>4</v>
      </c>
      <c r="AA18" s="67"/>
      <c r="AB18" s="67"/>
    </row>
    <row r="19" spans="1:28" s="5" customFormat="1" ht="13.5">
      <c r="A19" s="52"/>
      <c r="B19" s="68"/>
      <c r="C19" s="79" t="s">
        <v>29</v>
      </c>
      <c r="D19" s="70" t="s">
        <v>52</v>
      </c>
      <c r="E19" s="71"/>
      <c r="F19" s="71">
        <v>1</v>
      </c>
      <c r="G19" s="72">
        <f t="shared" si="0"/>
        <v>-3</v>
      </c>
      <c r="H19" s="73"/>
      <c r="I19" s="73"/>
      <c r="J19" s="72">
        <f t="shared" si="1"/>
        <v>0</v>
      </c>
      <c r="K19" s="73"/>
      <c r="L19" s="73">
        <v>1</v>
      </c>
      <c r="M19" s="72">
        <f t="shared" si="2"/>
        <v>8</v>
      </c>
      <c r="N19" s="73"/>
      <c r="O19" s="73">
        <v>1</v>
      </c>
      <c r="P19" s="72">
        <f t="shared" si="3"/>
        <v>-5</v>
      </c>
      <c r="Q19" s="73"/>
      <c r="R19" s="73"/>
      <c r="S19" s="72">
        <f t="shared" si="4"/>
        <v>0</v>
      </c>
      <c r="T19" s="73"/>
      <c r="U19" s="74">
        <f t="shared" si="5"/>
        <v>0</v>
      </c>
      <c r="V19" s="73"/>
      <c r="W19" s="75">
        <f t="shared" si="6"/>
        <v>0</v>
      </c>
      <c r="X19" s="76">
        <f t="shared" si="7"/>
        <v>0</v>
      </c>
      <c r="Y19" s="77" t="s">
        <v>53</v>
      </c>
      <c r="Z19" s="78">
        <f t="shared" si="8"/>
        <v>0</v>
      </c>
      <c r="AA19" s="67"/>
      <c r="AB19" s="67"/>
    </row>
    <row r="20" spans="1:28" ht="13.5">
      <c r="A20" s="82"/>
      <c r="B20" s="68"/>
      <c r="C20" s="79" t="s">
        <v>54</v>
      </c>
      <c r="D20" s="70" t="s">
        <v>55</v>
      </c>
      <c r="E20" s="71"/>
      <c r="F20" s="71">
        <v>1</v>
      </c>
      <c r="G20" s="72">
        <f t="shared" si="0"/>
        <v>-3</v>
      </c>
      <c r="H20" s="73"/>
      <c r="I20" s="73"/>
      <c r="J20" s="72">
        <f t="shared" si="1"/>
        <v>0</v>
      </c>
      <c r="K20" s="73"/>
      <c r="L20" s="73"/>
      <c r="M20" s="72">
        <f t="shared" si="2"/>
        <v>0</v>
      </c>
      <c r="N20" s="73"/>
      <c r="O20" s="73">
        <v>1</v>
      </c>
      <c r="P20" s="72">
        <f t="shared" si="3"/>
        <v>-5</v>
      </c>
      <c r="Q20" s="73"/>
      <c r="R20" s="73"/>
      <c r="S20" s="72">
        <f t="shared" si="4"/>
        <v>0</v>
      </c>
      <c r="T20" s="73"/>
      <c r="U20" s="74">
        <f t="shared" si="5"/>
        <v>0</v>
      </c>
      <c r="V20" s="73"/>
      <c r="W20" s="75">
        <f t="shared" si="6"/>
        <v>0</v>
      </c>
      <c r="X20" s="76">
        <f t="shared" si="7"/>
        <v>-8</v>
      </c>
      <c r="Y20" s="77" t="s">
        <v>53</v>
      </c>
      <c r="Z20" s="78">
        <f t="shared" si="8"/>
        <v>0</v>
      </c>
      <c r="AA20" s="24"/>
      <c r="AB20" s="24"/>
    </row>
    <row r="21" spans="1:28" ht="13.5">
      <c r="A21" s="82"/>
      <c r="B21" s="68"/>
      <c r="C21" s="69" t="s">
        <v>43</v>
      </c>
      <c r="D21" s="70" t="s">
        <v>56</v>
      </c>
      <c r="E21" s="73"/>
      <c r="F21" s="73">
        <v>1</v>
      </c>
      <c r="G21" s="72">
        <f t="shared" si="0"/>
        <v>-3</v>
      </c>
      <c r="H21" s="73"/>
      <c r="I21" s="73"/>
      <c r="J21" s="72">
        <f t="shared" si="1"/>
        <v>0</v>
      </c>
      <c r="K21" s="73"/>
      <c r="L21" s="73">
        <v>1</v>
      </c>
      <c r="M21" s="72">
        <f t="shared" si="2"/>
        <v>8</v>
      </c>
      <c r="N21" s="73"/>
      <c r="O21" s="73">
        <v>1</v>
      </c>
      <c r="P21" s="72">
        <f t="shared" si="3"/>
        <v>-5</v>
      </c>
      <c r="Q21" s="73"/>
      <c r="R21" s="73"/>
      <c r="S21" s="72">
        <f t="shared" si="4"/>
        <v>0</v>
      </c>
      <c r="T21" s="73"/>
      <c r="U21" s="74">
        <f t="shared" si="5"/>
        <v>0</v>
      </c>
      <c r="V21" s="73"/>
      <c r="W21" s="75">
        <f t="shared" si="6"/>
        <v>0</v>
      </c>
      <c r="X21" s="76">
        <f t="shared" si="7"/>
        <v>0</v>
      </c>
      <c r="Y21" s="77" t="s">
        <v>53</v>
      </c>
      <c r="Z21" s="78">
        <f t="shared" si="8"/>
        <v>0</v>
      </c>
      <c r="AA21" s="24"/>
      <c r="AB21" s="24"/>
    </row>
    <row r="22" spans="1:28" ht="13.5">
      <c r="A22" s="82"/>
      <c r="B22" s="83"/>
      <c r="C22" s="84"/>
      <c r="D22" s="85"/>
      <c r="E22" s="86"/>
      <c r="F22" s="87"/>
      <c r="G22" s="72"/>
      <c r="H22" s="86"/>
      <c r="I22" s="87"/>
      <c r="J22" s="72"/>
      <c r="K22" s="86"/>
      <c r="L22" s="87"/>
      <c r="M22" s="72"/>
      <c r="N22" s="86"/>
      <c r="O22" s="87"/>
      <c r="P22" s="72"/>
      <c r="Q22" s="86"/>
      <c r="R22" s="87"/>
      <c r="S22" s="72"/>
      <c r="T22" s="86"/>
      <c r="U22" s="74"/>
      <c r="V22" s="87"/>
      <c r="W22" s="88"/>
      <c r="X22" s="76"/>
      <c r="Y22" s="89"/>
      <c r="Z22" s="78"/>
      <c r="AA22" s="24"/>
      <c r="AB22" s="24"/>
    </row>
    <row r="23" spans="1:28" ht="13.5">
      <c r="A23" s="82"/>
      <c r="B23" s="90"/>
      <c r="C23" s="91"/>
      <c r="D23" s="92"/>
      <c r="E23" s="93">
        <f>SUM(E9:E21)</f>
        <v>26</v>
      </c>
      <c r="F23" s="93">
        <f>SUM(F9:F21)</f>
        <v>62</v>
      </c>
      <c r="G23" s="93"/>
      <c r="H23" s="93">
        <f>SUM(H9:H21)</f>
        <v>4</v>
      </c>
      <c r="I23" s="93">
        <f>SUM(I9:I21)</f>
        <v>7</v>
      </c>
      <c r="J23" s="93"/>
      <c r="K23" s="93">
        <f>SUM(K9:K21)</f>
        <v>7</v>
      </c>
      <c r="L23" s="93">
        <f>SUM(L9:L21)</f>
        <v>26</v>
      </c>
      <c r="M23" s="93"/>
      <c r="N23" s="93">
        <f>SUM(N9:N21)</f>
        <v>26</v>
      </c>
      <c r="O23" s="93">
        <f>SUM(O9:O21)</f>
        <v>15</v>
      </c>
      <c r="P23" s="93"/>
      <c r="Q23" s="93">
        <f>SUM(Q9:Q21)</f>
        <v>7</v>
      </c>
      <c r="R23" s="93">
        <f>SUM(R9:R21)</f>
        <v>3</v>
      </c>
      <c r="S23" s="93"/>
      <c r="T23" s="93">
        <f>SUM(T9:T21)</f>
        <v>3</v>
      </c>
      <c r="U23" s="93"/>
      <c r="V23" s="93">
        <f>SUM(V9:V21)</f>
        <v>6</v>
      </c>
      <c r="W23" s="93"/>
      <c r="X23" s="93">
        <f>SUM(X9:X21)</f>
        <v>347</v>
      </c>
      <c r="Y23" s="94"/>
      <c r="Z23" s="95">
        <f>SUM(Z9:Z21)</f>
        <v>56</v>
      </c>
      <c r="AA23" s="25"/>
      <c r="AB23" s="24"/>
    </row>
    <row r="24" spans="6:26" ht="13.5">
      <c r="F24" s="96">
        <f>E23/(E23+F23)</f>
        <v>0.29545454545454547</v>
      </c>
      <c r="I24" s="96">
        <f>H23/(H23+I23)</f>
        <v>0.36363636363636365</v>
      </c>
      <c r="J24" s="96"/>
      <c r="Z24" s="97"/>
    </row>
    <row r="25" spans="2:9" ht="13.5">
      <c r="B25" s="98"/>
      <c r="C25" s="98"/>
      <c r="D25" s="98"/>
      <c r="E25" s="98"/>
      <c r="G25" s="99"/>
      <c r="H25" s="99"/>
      <c r="I25" s="100"/>
    </row>
    <row r="26" spans="2:9" ht="13.5">
      <c r="B26" s="3"/>
      <c r="C26" s="3" t="s">
        <v>57</v>
      </c>
      <c r="E26" s="3"/>
      <c r="G26" s="101"/>
      <c r="H26" s="101"/>
      <c r="I26" s="100"/>
    </row>
  </sheetData>
  <sheetProtection selectLockedCells="1" selectUnlockedCells="1"/>
  <mergeCells count="16">
    <mergeCell ref="B1:Y1"/>
    <mergeCell ref="B2:Y2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5:E25"/>
    <mergeCell ref="G25:H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selection activeCell="P5" sqref="P5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19.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2:25" s="11" customFormat="1" ht="20.25">
      <c r="B3" s="10" t="s">
        <v>58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s="11" customFormat="1" ht="19.5">
      <c r="B4" s="13"/>
      <c r="C4" s="13"/>
      <c r="D4" s="13"/>
      <c r="E4" s="13"/>
      <c r="F4" s="14"/>
      <c r="G4" s="14"/>
      <c r="H4" s="14"/>
      <c r="I4" s="14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3:28" ht="15">
      <c r="C5" s="15"/>
      <c r="D5" s="16"/>
      <c r="E5" s="17"/>
      <c r="F5" s="18"/>
      <c r="G5" s="19"/>
      <c r="H5" s="18"/>
      <c r="I5" s="18"/>
      <c r="J5" s="20"/>
      <c r="K5" s="21"/>
      <c r="L5" s="21"/>
      <c r="M5" s="20"/>
      <c r="N5" s="18"/>
      <c r="O5" s="18"/>
      <c r="P5" s="20"/>
      <c r="Q5" s="21"/>
      <c r="R5" s="21"/>
      <c r="S5" s="20"/>
      <c r="T5" s="21"/>
      <c r="U5" s="20"/>
      <c r="V5" s="22"/>
      <c r="W5" s="19"/>
      <c r="X5" s="20"/>
      <c r="Y5" s="23"/>
      <c r="Z5" s="24"/>
      <c r="AA5" s="25"/>
      <c r="AB5" s="24"/>
    </row>
    <row r="6" spans="1:28" s="36" customFormat="1" ht="30.75" customHeight="1">
      <c r="A6" s="26"/>
      <c r="B6" s="27"/>
      <c r="C6" s="28"/>
      <c r="D6" s="29" t="s">
        <v>2</v>
      </c>
      <c r="E6" s="30" t="s">
        <v>3</v>
      </c>
      <c r="F6" s="30"/>
      <c r="G6" s="30"/>
      <c r="H6" s="31" t="s">
        <v>4</v>
      </c>
      <c r="I6" s="31"/>
      <c r="J6" s="31"/>
      <c r="K6" s="31" t="s">
        <v>5</v>
      </c>
      <c r="L6" s="31"/>
      <c r="M6" s="31"/>
      <c r="N6" s="31" t="s">
        <v>6</v>
      </c>
      <c r="O6" s="31"/>
      <c r="P6" s="31"/>
      <c r="Q6" s="31" t="s">
        <v>7</v>
      </c>
      <c r="R6" s="31"/>
      <c r="S6" s="31"/>
      <c r="T6" s="31" t="s">
        <v>8</v>
      </c>
      <c r="U6" s="31"/>
      <c r="V6" s="32" t="s">
        <v>9</v>
      </c>
      <c r="W6" s="32"/>
      <c r="X6" s="33" t="s">
        <v>10</v>
      </c>
      <c r="Y6" s="34" t="s">
        <v>11</v>
      </c>
      <c r="Z6" s="34" t="s">
        <v>12</v>
      </c>
      <c r="AA6" s="35"/>
      <c r="AB6" s="35"/>
    </row>
    <row r="7" spans="1:28" s="51" customFormat="1" ht="15">
      <c r="A7" s="37"/>
      <c r="B7" s="38"/>
      <c r="C7" s="39"/>
      <c r="D7" s="40"/>
      <c r="E7" s="41" t="s">
        <v>13</v>
      </c>
      <c r="F7" s="42" t="s">
        <v>14</v>
      </c>
      <c r="G7" s="43" t="s">
        <v>15</v>
      </c>
      <c r="H7" s="44" t="s">
        <v>16</v>
      </c>
      <c r="I7" s="42" t="s">
        <v>17</v>
      </c>
      <c r="J7" s="43" t="s">
        <v>15</v>
      </c>
      <c r="K7" s="44" t="s">
        <v>18</v>
      </c>
      <c r="L7" s="42" t="s">
        <v>13</v>
      </c>
      <c r="M7" s="43" t="s">
        <v>15</v>
      </c>
      <c r="N7" s="44" t="s">
        <v>19</v>
      </c>
      <c r="O7" s="42" t="s">
        <v>20</v>
      </c>
      <c r="P7" s="43" t="s">
        <v>15</v>
      </c>
      <c r="Q7" s="45" t="s">
        <v>21</v>
      </c>
      <c r="R7" s="46" t="s">
        <v>22</v>
      </c>
      <c r="S7" s="43" t="s">
        <v>15</v>
      </c>
      <c r="T7" s="47" t="s">
        <v>19</v>
      </c>
      <c r="U7" s="48" t="s">
        <v>15</v>
      </c>
      <c r="V7" s="47" t="s">
        <v>19</v>
      </c>
      <c r="W7" s="49" t="s">
        <v>15</v>
      </c>
      <c r="X7" s="33"/>
      <c r="Y7" s="34"/>
      <c r="Z7" s="34"/>
      <c r="AA7" s="50"/>
      <c r="AB7" s="50"/>
    </row>
    <row r="8" spans="1:28" s="5" customFormat="1" ht="13.5">
      <c r="A8" s="52"/>
      <c r="B8" s="53"/>
      <c r="C8" s="54"/>
      <c r="D8" s="55"/>
      <c r="E8" s="56"/>
      <c r="F8" s="57"/>
      <c r="G8" s="58"/>
      <c r="H8" s="59"/>
      <c r="I8" s="57"/>
      <c r="J8" s="60"/>
      <c r="K8" s="59"/>
      <c r="L8" s="57"/>
      <c r="M8" s="60"/>
      <c r="N8" s="59"/>
      <c r="O8" s="57"/>
      <c r="P8" s="60"/>
      <c r="Q8" s="59"/>
      <c r="R8" s="57"/>
      <c r="S8" s="60"/>
      <c r="T8" s="59"/>
      <c r="U8" s="61"/>
      <c r="V8" s="62"/>
      <c r="W8" s="63"/>
      <c r="X8" s="64"/>
      <c r="Y8" s="66"/>
      <c r="Z8" s="66"/>
      <c r="AA8" s="67"/>
      <c r="AB8" s="67"/>
    </row>
    <row r="9" spans="1:28" s="5" customFormat="1" ht="13.5">
      <c r="A9" s="52"/>
      <c r="B9" s="68">
        <v>13</v>
      </c>
      <c r="C9" s="69" t="s">
        <v>23</v>
      </c>
      <c r="D9" s="70" t="s">
        <v>24</v>
      </c>
      <c r="E9" s="71">
        <v>2</v>
      </c>
      <c r="F9" s="71">
        <v>3</v>
      </c>
      <c r="G9" s="72">
        <f aca="true" t="shared" si="0" ref="G9:G21">E9*$E$7+F9*$F$7</f>
        <v>7</v>
      </c>
      <c r="H9" s="73"/>
      <c r="I9" s="73">
        <v>1</v>
      </c>
      <c r="J9" s="72">
        <f aca="true" t="shared" si="1" ref="J9:J21">H9*$H$7+I9*$I$7</f>
        <v>-4</v>
      </c>
      <c r="K9" s="71"/>
      <c r="L9" s="71"/>
      <c r="M9" s="72">
        <f aca="true" t="shared" si="2" ref="M9:M21">K9*$K$7+L9*$L$7</f>
        <v>0</v>
      </c>
      <c r="N9" s="73">
        <v>4</v>
      </c>
      <c r="O9" s="73">
        <v>6</v>
      </c>
      <c r="P9" s="72">
        <f aca="true" t="shared" si="3" ref="P9:P21">N9*$N$7+O9*$O$7</f>
        <v>-10</v>
      </c>
      <c r="Q9" s="73">
        <v>1</v>
      </c>
      <c r="R9" s="73">
        <v>1</v>
      </c>
      <c r="S9" s="72">
        <f aca="true" t="shared" si="4" ref="S9:S21">Q9*$Q$7+R9*$R$7</f>
        <v>0</v>
      </c>
      <c r="T9" s="73"/>
      <c r="U9" s="74">
        <f aca="true" t="shared" si="5" ref="U9:U21">T9*$T$7</f>
        <v>0</v>
      </c>
      <c r="V9" s="73"/>
      <c r="W9" s="75">
        <f aca="true" t="shared" si="6" ref="W9:W21">V9*$V$7</f>
        <v>0</v>
      </c>
      <c r="X9" s="76">
        <f aca="true" t="shared" si="7" ref="X9:X21">G9+J9+M9+P9+S9+U9+W9</f>
        <v>-7</v>
      </c>
      <c r="Y9" s="77" t="s">
        <v>48</v>
      </c>
      <c r="Z9" s="102">
        <f>(E9*2)+(H9*1)</f>
        <v>4</v>
      </c>
      <c r="AA9" s="67"/>
      <c r="AB9" s="67"/>
    </row>
    <row r="10" spans="1:28" s="5" customFormat="1" ht="13.5">
      <c r="A10" s="52"/>
      <c r="B10" s="68">
        <v>14</v>
      </c>
      <c r="C10" s="79" t="s">
        <v>26</v>
      </c>
      <c r="D10" s="70" t="s">
        <v>27</v>
      </c>
      <c r="E10" s="71"/>
      <c r="F10" s="71">
        <v>1</v>
      </c>
      <c r="G10" s="72">
        <f t="shared" si="0"/>
        <v>-3</v>
      </c>
      <c r="H10" s="73"/>
      <c r="I10" s="73"/>
      <c r="J10" s="72">
        <f t="shared" si="1"/>
        <v>0</v>
      </c>
      <c r="K10" s="71"/>
      <c r="L10" s="71"/>
      <c r="M10" s="72">
        <f t="shared" si="2"/>
        <v>0</v>
      </c>
      <c r="N10" s="73">
        <v>2</v>
      </c>
      <c r="O10" s="73"/>
      <c r="P10" s="72">
        <f t="shared" si="3"/>
        <v>10</v>
      </c>
      <c r="Q10" s="73"/>
      <c r="R10" s="73">
        <v>2</v>
      </c>
      <c r="S10" s="72">
        <f t="shared" si="4"/>
        <v>-4</v>
      </c>
      <c r="T10" s="73"/>
      <c r="U10" s="74">
        <f t="shared" si="5"/>
        <v>0</v>
      </c>
      <c r="V10" s="73"/>
      <c r="W10" s="75">
        <f t="shared" si="6"/>
        <v>0</v>
      </c>
      <c r="X10" s="76">
        <f t="shared" si="7"/>
        <v>3</v>
      </c>
      <c r="Y10" s="77" t="s">
        <v>53</v>
      </c>
      <c r="Z10" s="102">
        <f aca="true" t="shared" si="8" ref="Z10:Z21">(E10*2)+(H10*1)</f>
        <v>0</v>
      </c>
      <c r="AA10" s="67"/>
      <c r="AB10" s="67"/>
    </row>
    <row r="11" spans="1:28" s="5" customFormat="1" ht="13.5">
      <c r="A11" s="52"/>
      <c r="B11" s="68">
        <v>18</v>
      </c>
      <c r="C11" s="69" t="s">
        <v>29</v>
      </c>
      <c r="D11" s="70" t="s">
        <v>30</v>
      </c>
      <c r="E11" s="71">
        <v>7</v>
      </c>
      <c r="F11" s="71">
        <v>6</v>
      </c>
      <c r="G11" s="72">
        <f t="shared" si="0"/>
        <v>38</v>
      </c>
      <c r="H11" s="73"/>
      <c r="I11" s="73"/>
      <c r="J11" s="72">
        <f t="shared" si="1"/>
        <v>0</v>
      </c>
      <c r="K11" s="71"/>
      <c r="L11" s="71">
        <v>2</v>
      </c>
      <c r="M11" s="72">
        <f t="shared" si="2"/>
        <v>16</v>
      </c>
      <c r="N11" s="73">
        <v>8</v>
      </c>
      <c r="O11" s="73">
        <v>2</v>
      </c>
      <c r="P11" s="72">
        <f t="shared" si="3"/>
        <v>30</v>
      </c>
      <c r="Q11" s="73">
        <v>1</v>
      </c>
      <c r="R11" s="73">
        <v>1</v>
      </c>
      <c r="S11" s="72">
        <f t="shared" si="4"/>
        <v>0</v>
      </c>
      <c r="T11" s="73"/>
      <c r="U11" s="74">
        <f t="shared" si="5"/>
        <v>0</v>
      </c>
      <c r="V11" s="73">
        <v>1</v>
      </c>
      <c r="W11" s="75">
        <f t="shared" si="6"/>
        <v>5</v>
      </c>
      <c r="X11" s="76">
        <f t="shared" si="7"/>
        <v>89</v>
      </c>
      <c r="Y11" s="77" t="s">
        <v>39</v>
      </c>
      <c r="Z11" s="102">
        <f t="shared" si="8"/>
        <v>14</v>
      </c>
      <c r="AA11" s="67"/>
      <c r="AB11" s="67"/>
    </row>
    <row r="12" spans="1:28" s="5" customFormat="1" ht="13.5">
      <c r="A12" s="52"/>
      <c r="B12" s="80">
        <v>29</v>
      </c>
      <c r="C12" s="69" t="s">
        <v>32</v>
      </c>
      <c r="D12" s="81" t="s">
        <v>33</v>
      </c>
      <c r="E12" s="71"/>
      <c r="F12" s="71">
        <v>1</v>
      </c>
      <c r="G12" s="72">
        <f t="shared" si="0"/>
        <v>-3</v>
      </c>
      <c r="H12" s="73"/>
      <c r="I12" s="73"/>
      <c r="J12" s="72">
        <f t="shared" si="1"/>
        <v>0</v>
      </c>
      <c r="K12" s="71">
        <v>2</v>
      </c>
      <c r="L12" s="71">
        <v>1</v>
      </c>
      <c r="M12" s="72">
        <f t="shared" si="2"/>
        <v>14</v>
      </c>
      <c r="N12" s="73"/>
      <c r="O12" s="73">
        <v>1</v>
      </c>
      <c r="P12" s="72">
        <f t="shared" si="3"/>
        <v>-5</v>
      </c>
      <c r="Q12" s="73">
        <v>1</v>
      </c>
      <c r="R12" s="73"/>
      <c r="S12" s="72">
        <f t="shared" si="4"/>
        <v>2</v>
      </c>
      <c r="T12" s="73"/>
      <c r="U12" s="74">
        <f t="shared" si="5"/>
        <v>0</v>
      </c>
      <c r="V12" s="73"/>
      <c r="W12" s="75">
        <f t="shared" si="6"/>
        <v>0</v>
      </c>
      <c r="X12" s="76">
        <f t="shared" si="7"/>
        <v>8</v>
      </c>
      <c r="Y12" s="77" t="s">
        <v>25</v>
      </c>
      <c r="Z12" s="102">
        <f t="shared" si="8"/>
        <v>0</v>
      </c>
      <c r="AA12" s="67"/>
      <c r="AB12" s="67"/>
    </row>
    <row r="13" spans="1:28" s="5" customFormat="1" ht="13.5">
      <c r="A13" s="52"/>
      <c r="B13" s="80">
        <v>30</v>
      </c>
      <c r="C13" s="69" t="s">
        <v>35</v>
      </c>
      <c r="D13" s="81" t="s">
        <v>36</v>
      </c>
      <c r="E13" s="71"/>
      <c r="F13" s="71">
        <v>5</v>
      </c>
      <c r="G13" s="72">
        <f t="shared" si="0"/>
        <v>-15</v>
      </c>
      <c r="H13" s="73">
        <v>2</v>
      </c>
      <c r="I13" s="73"/>
      <c r="J13" s="72">
        <f t="shared" si="1"/>
        <v>8</v>
      </c>
      <c r="K13" s="71">
        <v>2</v>
      </c>
      <c r="L13" s="71">
        <v>1</v>
      </c>
      <c r="M13" s="72">
        <f t="shared" si="2"/>
        <v>14</v>
      </c>
      <c r="N13" s="73">
        <v>3</v>
      </c>
      <c r="O13" s="73">
        <v>3</v>
      </c>
      <c r="P13" s="72">
        <f t="shared" si="3"/>
        <v>0</v>
      </c>
      <c r="Q13" s="73">
        <v>2</v>
      </c>
      <c r="R13" s="73">
        <v>3</v>
      </c>
      <c r="S13" s="72">
        <f t="shared" si="4"/>
        <v>-2</v>
      </c>
      <c r="T13" s="73">
        <v>1</v>
      </c>
      <c r="U13" s="74">
        <f t="shared" si="5"/>
        <v>5</v>
      </c>
      <c r="V13" s="73">
        <v>1</v>
      </c>
      <c r="W13" s="75">
        <f t="shared" si="6"/>
        <v>5</v>
      </c>
      <c r="X13" s="76">
        <f t="shared" si="7"/>
        <v>15</v>
      </c>
      <c r="Y13" s="77" t="s">
        <v>31</v>
      </c>
      <c r="Z13" s="102">
        <f t="shared" si="8"/>
        <v>2</v>
      </c>
      <c r="AA13" s="67"/>
      <c r="AB13" s="67"/>
    </row>
    <row r="14" spans="1:28" s="5" customFormat="1" ht="13.5">
      <c r="A14" s="52"/>
      <c r="B14" s="68">
        <v>31</v>
      </c>
      <c r="C14" s="69" t="s">
        <v>35</v>
      </c>
      <c r="D14" s="70" t="s">
        <v>38</v>
      </c>
      <c r="E14" s="71">
        <v>2</v>
      </c>
      <c r="F14" s="71">
        <v>5</v>
      </c>
      <c r="G14" s="72">
        <f t="shared" si="0"/>
        <v>1</v>
      </c>
      <c r="H14" s="73"/>
      <c r="I14" s="73"/>
      <c r="J14" s="72">
        <f t="shared" si="1"/>
        <v>0</v>
      </c>
      <c r="K14" s="71">
        <v>1</v>
      </c>
      <c r="L14" s="71">
        <v>1</v>
      </c>
      <c r="M14" s="72">
        <f t="shared" si="2"/>
        <v>11</v>
      </c>
      <c r="N14" s="73">
        <v>7</v>
      </c>
      <c r="O14" s="73">
        <v>11</v>
      </c>
      <c r="P14" s="72">
        <f t="shared" si="3"/>
        <v>-20</v>
      </c>
      <c r="Q14" s="73">
        <v>2</v>
      </c>
      <c r="R14" s="73"/>
      <c r="S14" s="72">
        <f t="shared" si="4"/>
        <v>4</v>
      </c>
      <c r="T14" s="73"/>
      <c r="U14" s="74">
        <f t="shared" si="5"/>
        <v>0</v>
      </c>
      <c r="V14" s="73"/>
      <c r="W14" s="75">
        <f t="shared" si="6"/>
        <v>0</v>
      </c>
      <c r="X14" s="76">
        <f t="shared" si="7"/>
        <v>-4</v>
      </c>
      <c r="Y14" s="77" t="s">
        <v>34</v>
      </c>
      <c r="Z14" s="102">
        <f t="shared" si="8"/>
        <v>4</v>
      </c>
      <c r="AA14" s="67"/>
      <c r="AB14" s="67"/>
    </row>
    <row r="15" spans="1:28" s="5" customFormat="1" ht="13.5">
      <c r="A15" s="52"/>
      <c r="B15" s="80">
        <v>35</v>
      </c>
      <c r="C15" s="69" t="s">
        <v>40</v>
      </c>
      <c r="D15" s="81" t="s">
        <v>41</v>
      </c>
      <c r="E15" s="71">
        <v>1</v>
      </c>
      <c r="F15" s="71">
        <v>2</v>
      </c>
      <c r="G15" s="72">
        <f t="shared" si="0"/>
        <v>2</v>
      </c>
      <c r="H15" s="73">
        <v>1</v>
      </c>
      <c r="I15" s="73">
        <v>1</v>
      </c>
      <c r="J15" s="72">
        <f t="shared" si="1"/>
        <v>0</v>
      </c>
      <c r="K15" s="71">
        <v>1</v>
      </c>
      <c r="L15" s="71"/>
      <c r="M15" s="72">
        <f t="shared" si="2"/>
        <v>3</v>
      </c>
      <c r="N15" s="73">
        <v>1</v>
      </c>
      <c r="O15" s="73">
        <v>5</v>
      </c>
      <c r="P15" s="72">
        <f t="shared" si="3"/>
        <v>-20</v>
      </c>
      <c r="Q15" s="73">
        <v>1</v>
      </c>
      <c r="R15" s="73"/>
      <c r="S15" s="72">
        <f t="shared" si="4"/>
        <v>2</v>
      </c>
      <c r="T15" s="73"/>
      <c r="U15" s="74">
        <f t="shared" si="5"/>
        <v>0</v>
      </c>
      <c r="V15" s="73"/>
      <c r="W15" s="75">
        <f t="shared" si="6"/>
        <v>0</v>
      </c>
      <c r="X15" s="76">
        <f t="shared" si="7"/>
        <v>-13</v>
      </c>
      <c r="Y15" s="77" t="s">
        <v>37</v>
      </c>
      <c r="Z15" s="102">
        <f t="shared" si="8"/>
        <v>3</v>
      </c>
      <c r="AA15" s="67"/>
      <c r="AB15" s="67"/>
    </row>
    <row r="16" spans="1:28" s="5" customFormat="1" ht="13.5">
      <c r="A16" s="52"/>
      <c r="B16" s="68">
        <v>38</v>
      </c>
      <c r="C16" s="79" t="s">
        <v>43</v>
      </c>
      <c r="D16" s="70" t="s">
        <v>44</v>
      </c>
      <c r="E16" s="71">
        <v>1</v>
      </c>
      <c r="F16" s="71">
        <v>1</v>
      </c>
      <c r="G16" s="72">
        <f t="shared" si="0"/>
        <v>5</v>
      </c>
      <c r="H16" s="73"/>
      <c r="I16" s="73"/>
      <c r="J16" s="72">
        <f t="shared" si="1"/>
        <v>0</v>
      </c>
      <c r="K16" s="71">
        <v>2</v>
      </c>
      <c r="L16" s="71"/>
      <c r="M16" s="72">
        <f t="shared" si="2"/>
        <v>6</v>
      </c>
      <c r="N16" s="73">
        <v>2</v>
      </c>
      <c r="O16" s="73">
        <v>3</v>
      </c>
      <c r="P16" s="72">
        <f t="shared" si="3"/>
        <v>-5</v>
      </c>
      <c r="Q16" s="73"/>
      <c r="R16" s="73"/>
      <c r="S16" s="72">
        <f t="shared" si="4"/>
        <v>0</v>
      </c>
      <c r="T16" s="73"/>
      <c r="U16" s="74">
        <f t="shared" si="5"/>
        <v>0</v>
      </c>
      <c r="V16" s="73"/>
      <c r="W16" s="75">
        <f t="shared" si="6"/>
        <v>0</v>
      </c>
      <c r="X16" s="76">
        <f t="shared" si="7"/>
        <v>6</v>
      </c>
      <c r="Y16" s="77" t="s">
        <v>51</v>
      </c>
      <c r="Z16" s="102">
        <f t="shared" si="8"/>
        <v>2</v>
      </c>
      <c r="AA16" s="67"/>
      <c r="AB16" s="67"/>
    </row>
    <row r="17" spans="1:28" s="5" customFormat="1" ht="13.5">
      <c r="A17" s="52"/>
      <c r="B17" s="68">
        <v>40</v>
      </c>
      <c r="C17" s="69" t="s">
        <v>46</v>
      </c>
      <c r="D17" s="70" t="s">
        <v>47</v>
      </c>
      <c r="E17" s="71"/>
      <c r="F17" s="71">
        <v>3</v>
      </c>
      <c r="G17" s="72">
        <f t="shared" si="0"/>
        <v>-9</v>
      </c>
      <c r="H17" s="73">
        <v>1</v>
      </c>
      <c r="I17" s="73">
        <v>1</v>
      </c>
      <c r="J17" s="72">
        <f t="shared" si="1"/>
        <v>0</v>
      </c>
      <c r="K17" s="71"/>
      <c r="L17" s="71"/>
      <c r="M17" s="72">
        <f t="shared" si="2"/>
        <v>0</v>
      </c>
      <c r="N17" s="73"/>
      <c r="O17" s="73">
        <v>2</v>
      </c>
      <c r="P17" s="72">
        <f t="shared" si="3"/>
        <v>-10</v>
      </c>
      <c r="Q17" s="73">
        <v>1</v>
      </c>
      <c r="R17" s="73"/>
      <c r="S17" s="72">
        <f t="shared" si="4"/>
        <v>2</v>
      </c>
      <c r="T17" s="73"/>
      <c r="U17" s="74">
        <f t="shared" si="5"/>
        <v>0</v>
      </c>
      <c r="V17" s="73"/>
      <c r="W17" s="75">
        <f t="shared" si="6"/>
        <v>0</v>
      </c>
      <c r="X17" s="76">
        <f t="shared" si="7"/>
        <v>-17</v>
      </c>
      <c r="Y17" s="77" t="s">
        <v>28</v>
      </c>
      <c r="Z17" s="102">
        <f t="shared" si="8"/>
        <v>1</v>
      </c>
      <c r="AA17" s="67"/>
      <c r="AB17" s="67"/>
    </row>
    <row r="18" spans="1:28" s="5" customFormat="1" ht="13.5">
      <c r="A18" s="52"/>
      <c r="B18" s="80">
        <v>42</v>
      </c>
      <c r="C18" s="69" t="s">
        <v>49</v>
      </c>
      <c r="D18" s="81" t="s">
        <v>50</v>
      </c>
      <c r="E18" s="71">
        <v>1</v>
      </c>
      <c r="F18" s="71"/>
      <c r="G18" s="72">
        <f t="shared" si="0"/>
        <v>8</v>
      </c>
      <c r="H18" s="73"/>
      <c r="I18" s="73"/>
      <c r="J18" s="72">
        <f t="shared" si="1"/>
        <v>0</v>
      </c>
      <c r="K18" s="71"/>
      <c r="L18" s="71"/>
      <c r="M18" s="72">
        <f t="shared" si="2"/>
        <v>0</v>
      </c>
      <c r="N18" s="73"/>
      <c r="O18" s="73">
        <v>2</v>
      </c>
      <c r="P18" s="72">
        <f t="shared" si="3"/>
        <v>-10</v>
      </c>
      <c r="Q18" s="73"/>
      <c r="R18" s="73"/>
      <c r="S18" s="72">
        <f t="shared" si="4"/>
        <v>0</v>
      </c>
      <c r="T18" s="73"/>
      <c r="U18" s="74">
        <f t="shared" si="5"/>
        <v>0</v>
      </c>
      <c r="V18" s="73"/>
      <c r="W18" s="75">
        <f t="shared" si="6"/>
        <v>0</v>
      </c>
      <c r="X18" s="76">
        <f t="shared" si="7"/>
        <v>-2</v>
      </c>
      <c r="Y18" s="77" t="s">
        <v>45</v>
      </c>
      <c r="Z18" s="102">
        <f t="shared" si="8"/>
        <v>2</v>
      </c>
      <c r="AA18" s="67"/>
      <c r="AB18" s="67"/>
    </row>
    <row r="19" spans="1:28" s="5" customFormat="1" ht="13.5">
      <c r="A19" s="52"/>
      <c r="B19" s="68"/>
      <c r="C19" s="79" t="s">
        <v>29</v>
      </c>
      <c r="D19" s="70" t="s">
        <v>52</v>
      </c>
      <c r="E19" s="71"/>
      <c r="F19" s="71"/>
      <c r="G19" s="72">
        <f t="shared" si="0"/>
        <v>0</v>
      </c>
      <c r="H19" s="73"/>
      <c r="I19" s="73"/>
      <c r="J19" s="72">
        <f t="shared" si="1"/>
        <v>0</v>
      </c>
      <c r="K19" s="71"/>
      <c r="L19" s="71"/>
      <c r="M19" s="72">
        <f t="shared" si="2"/>
        <v>0</v>
      </c>
      <c r="N19" s="73"/>
      <c r="O19" s="73"/>
      <c r="P19" s="72">
        <f t="shared" si="3"/>
        <v>0</v>
      </c>
      <c r="Q19" s="73"/>
      <c r="R19" s="73"/>
      <c r="S19" s="72">
        <f t="shared" si="4"/>
        <v>0</v>
      </c>
      <c r="T19" s="73"/>
      <c r="U19" s="74">
        <f t="shared" si="5"/>
        <v>0</v>
      </c>
      <c r="V19" s="73"/>
      <c r="W19" s="75">
        <f t="shared" si="6"/>
        <v>0</v>
      </c>
      <c r="X19" s="76">
        <f t="shared" si="7"/>
        <v>0</v>
      </c>
      <c r="Y19" s="77" t="s">
        <v>53</v>
      </c>
      <c r="Z19" s="102">
        <f t="shared" si="8"/>
        <v>0</v>
      </c>
      <c r="AA19" s="67"/>
      <c r="AB19" s="67"/>
    </row>
    <row r="20" spans="1:28" s="5" customFormat="1" ht="13.5">
      <c r="A20" s="52"/>
      <c r="B20" s="68"/>
      <c r="C20" s="79" t="s">
        <v>54</v>
      </c>
      <c r="D20" s="70" t="s">
        <v>55</v>
      </c>
      <c r="E20" s="71"/>
      <c r="F20" s="71">
        <v>1</v>
      </c>
      <c r="G20" s="72">
        <f t="shared" si="0"/>
        <v>-3</v>
      </c>
      <c r="H20" s="73"/>
      <c r="I20" s="73"/>
      <c r="J20" s="72">
        <f t="shared" si="1"/>
        <v>0</v>
      </c>
      <c r="K20" s="71"/>
      <c r="L20" s="71"/>
      <c r="M20" s="72">
        <f t="shared" si="2"/>
        <v>0</v>
      </c>
      <c r="N20" s="73"/>
      <c r="O20" s="73">
        <v>1</v>
      </c>
      <c r="P20" s="72">
        <f t="shared" si="3"/>
        <v>-5</v>
      </c>
      <c r="Q20" s="73">
        <v>1</v>
      </c>
      <c r="R20" s="73">
        <v>1</v>
      </c>
      <c r="S20" s="72">
        <f t="shared" si="4"/>
        <v>0</v>
      </c>
      <c r="T20" s="73"/>
      <c r="U20" s="74">
        <f t="shared" si="5"/>
        <v>0</v>
      </c>
      <c r="V20" s="73"/>
      <c r="W20" s="75">
        <f t="shared" si="6"/>
        <v>0</v>
      </c>
      <c r="X20" s="76">
        <f t="shared" si="7"/>
        <v>-8</v>
      </c>
      <c r="Y20" s="77" t="s">
        <v>53</v>
      </c>
      <c r="Z20" s="102">
        <f t="shared" si="8"/>
        <v>0</v>
      </c>
      <c r="AA20" s="67"/>
      <c r="AB20" s="67"/>
    </row>
    <row r="21" spans="1:28" s="5" customFormat="1" ht="13.5">
      <c r="A21" s="52"/>
      <c r="B21" s="68"/>
      <c r="C21" s="69" t="s">
        <v>43</v>
      </c>
      <c r="D21" s="70" t="s">
        <v>56</v>
      </c>
      <c r="E21" s="71"/>
      <c r="F21" s="71"/>
      <c r="G21" s="72">
        <f t="shared" si="0"/>
        <v>0</v>
      </c>
      <c r="H21" s="73"/>
      <c r="I21" s="73"/>
      <c r="J21" s="72">
        <f t="shared" si="1"/>
        <v>0</v>
      </c>
      <c r="K21" s="71"/>
      <c r="L21" s="71"/>
      <c r="M21" s="72">
        <f t="shared" si="2"/>
        <v>0</v>
      </c>
      <c r="N21" s="73">
        <v>1</v>
      </c>
      <c r="O21" s="73">
        <v>1</v>
      </c>
      <c r="P21" s="72">
        <f t="shared" si="3"/>
        <v>0</v>
      </c>
      <c r="Q21" s="73"/>
      <c r="R21" s="73"/>
      <c r="S21" s="72">
        <f t="shared" si="4"/>
        <v>0</v>
      </c>
      <c r="T21" s="73"/>
      <c r="U21" s="74">
        <f t="shared" si="5"/>
        <v>0</v>
      </c>
      <c r="V21" s="73"/>
      <c r="W21" s="75">
        <f t="shared" si="6"/>
        <v>0</v>
      </c>
      <c r="X21" s="76">
        <f t="shared" si="7"/>
        <v>0</v>
      </c>
      <c r="Y21" s="77" t="s">
        <v>53</v>
      </c>
      <c r="Z21" s="102">
        <f t="shared" si="8"/>
        <v>0</v>
      </c>
      <c r="AA21" s="67"/>
      <c r="AB21" s="67"/>
    </row>
    <row r="22" spans="1:28" ht="13.5">
      <c r="A22" s="82"/>
      <c r="B22" s="83"/>
      <c r="C22" s="84"/>
      <c r="D22" s="85"/>
      <c r="E22" s="86"/>
      <c r="F22" s="87"/>
      <c r="G22" s="72"/>
      <c r="H22" s="86"/>
      <c r="I22" s="87"/>
      <c r="J22" s="72"/>
      <c r="K22" s="86"/>
      <c r="L22" s="87"/>
      <c r="M22" s="72"/>
      <c r="N22" s="86"/>
      <c r="O22" s="87"/>
      <c r="P22" s="72"/>
      <c r="Q22" s="86"/>
      <c r="R22" s="87"/>
      <c r="S22" s="72"/>
      <c r="T22" s="86"/>
      <c r="U22" s="74"/>
      <c r="V22" s="87"/>
      <c r="W22" s="88"/>
      <c r="X22" s="76"/>
      <c r="Y22" s="103"/>
      <c r="Z22" s="102"/>
      <c r="AA22" s="25"/>
      <c r="AB22" s="24"/>
    </row>
    <row r="23" spans="2:26" ht="13.5">
      <c r="B23" s="90"/>
      <c r="C23" s="91"/>
      <c r="D23" s="92"/>
      <c r="E23" s="93">
        <f>SUM(E9:E21)</f>
        <v>14</v>
      </c>
      <c r="F23" s="93">
        <f>SUM(F9:F21)</f>
        <v>28</v>
      </c>
      <c r="G23" s="93"/>
      <c r="H23" s="93">
        <f>SUM(H9:H21)</f>
        <v>4</v>
      </c>
      <c r="I23" s="93">
        <f>SUM(I9:I21)</f>
        <v>3</v>
      </c>
      <c r="J23" s="93"/>
      <c r="K23" s="93">
        <f>SUM(K9:K21)</f>
        <v>8</v>
      </c>
      <c r="L23" s="93">
        <f>SUM(L9:L21)</f>
        <v>5</v>
      </c>
      <c r="M23" s="93"/>
      <c r="N23" s="93">
        <f>SUM(N9:N21)</f>
        <v>28</v>
      </c>
      <c r="O23" s="93">
        <f>SUM(O9:O21)</f>
        <v>37</v>
      </c>
      <c r="P23" s="93"/>
      <c r="Q23" s="93">
        <f>SUM(Q9:Q21)</f>
        <v>10</v>
      </c>
      <c r="R23" s="93">
        <f>SUM(R9:R21)</f>
        <v>8</v>
      </c>
      <c r="S23" s="93"/>
      <c r="T23" s="93">
        <f>SUM(T9:T21)</f>
        <v>1</v>
      </c>
      <c r="U23" s="93"/>
      <c r="V23" s="93">
        <f>SUM(V9:V21)</f>
        <v>2</v>
      </c>
      <c r="W23" s="93"/>
      <c r="X23" s="104">
        <f>SUM(X9:X21)</f>
        <v>70</v>
      </c>
      <c r="Y23" s="105"/>
      <c r="Z23" s="104">
        <f>SUM(Z9:Z21)</f>
        <v>32</v>
      </c>
    </row>
    <row r="24" spans="6:9" ht="13.5">
      <c r="F24" s="100">
        <f>E23/(E23+F23)</f>
        <v>0.3333333333333333</v>
      </c>
      <c r="I24" s="100">
        <f>H23/(H23+I23)</f>
        <v>0.5714285714285714</v>
      </c>
    </row>
    <row r="25" spans="2:9" ht="13.5">
      <c r="B25" s="98"/>
      <c r="C25" s="98"/>
      <c r="D25" s="98"/>
      <c r="E25" s="98"/>
      <c r="G25" s="99"/>
      <c r="H25" s="99"/>
      <c r="I25" s="100"/>
    </row>
    <row r="26" spans="2:9" ht="13.5">
      <c r="B26" s="3"/>
      <c r="C26" s="3" t="s">
        <v>57</v>
      </c>
      <c r="E26" s="3"/>
      <c r="G26" s="101"/>
      <c r="H26" s="101"/>
      <c r="I26" s="100"/>
    </row>
  </sheetData>
  <sheetProtection selectLockedCells="1" selectUnlockedCells="1"/>
  <mergeCells count="15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5:E25"/>
    <mergeCell ref="G25:H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tabSelected="1" workbookViewId="0" topLeftCell="A1">
      <selection activeCell="B2" sqref="B2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710937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19.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2:25" s="11" customFormat="1" ht="19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s="11" customFormat="1" ht="19.5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s="11" customFormat="1" ht="21">
      <c r="B4" s="10" t="s">
        <v>58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3:28" ht="15">
      <c r="C5" s="15"/>
      <c r="D5" s="16"/>
      <c r="E5" s="17"/>
      <c r="F5" s="18"/>
      <c r="G5" s="19"/>
      <c r="H5" s="18"/>
      <c r="I5" s="18"/>
      <c r="J5" s="20"/>
      <c r="K5" s="21"/>
      <c r="L5" s="21"/>
      <c r="M5" s="20"/>
      <c r="N5" s="18"/>
      <c r="O5" s="18"/>
      <c r="P5" s="20"/>
      <c r="Q5" s="21"/>
      <c r="R5" s="21"/>
      <c r="S5" s="20"/>
      <c r="T5" s="21"/>
      <c r="U5" s="20"/>
      <c r="V5" s="22"/>
      <c r="W5" s="19"/>
      <c r="X5" s="20"/>
      <c r="Y5" s="23"/>
      <c r="Z5" s="24"/>
      <c r="AA5" s="25"/>
      <c r="AB5" s="24"/>
    </row>
    <row r="6" spans="1:28" s="36" customFormat="1" ht="30.75" customHeight="1">
      <c r="A6" s="26"/>
      <c r="B6" s="27"/>
      <c r="C6" s="28"/>
      <c r="D6" s="29" t="s">
        <v>2</v>
      </c>
      <c r="E6" s="30" t="s">
        <v>3</v>
      </c>
      <c r="F6" s="30"/>
      <c r="G6" s="30"/>
      <c r="H6" s="31" t="s">
        <v>4</v>
      </c>
      <c r="I6" s="31"/>
      <c r="J6" s="31"/>
      <c r="K6" s="31" t="s">
        <v>5</v>
      </c>
      <c r="L6" s="31"/>
      <c r="M6" s="31"/>
      <c r="N6" s="31" t="s">
        <v>6</v>
      </c>
      <c r="O6" s="31"/>
      <c r="P6" s="31"/>
      <c r="Q6" s="31" t="s">
        <v>7</v>
      </c>
      <c r="R6" s="31"/>
      <c r="S6" s="31"/>
      <c r="T6" s="31" t="s">
        <v>8</v>
      </c>
      <c r="U6" s="31"/>
      <c r="V6" s="32" t="s">
        <v>9</v>
      </c>
      <c r="W6" s="32"/>
      <c r="X6" s="33" t="s">
        <v>10</v>
      </c>
      <c r="Y6" s="34" t="s">
        <v>11</v>
      </c>
      <c r="Z6" s="34" t="s">
        <v>59</v>
      </c>
      <c r="AA6" s="35"/>
      <c r="AB6" s="35"/>
    </row>
    <row r="7" spans="1:28" s="51" customFormat="1" ht="13.5">
      <c r="A7" s="37"/>
      <c r="B7" s="38"/>
      <c r="C7" s="39"/>
      <c r="D7" s="40"/>
      <c r="E7" s="41" t="s">
        <v>13</v>
      </c>
      <c r="F7" s="42" t="s">
        <v>14</v>
      </c>
      <c r="G7" s="43" t="s">
        <v>15</v>
      </c>
      <c r="H7" s="44" t="s">
        <v>16</v>
      </c>
      <c r="I7" s="42" t="s">
        <v>17</v>
      </c>
      <c r="J7" s="43" t="s">
        <v>15</v>
      </c>
      <c r="K7" s="44" t="s">
        <v>18</v>
      </c>
      <c r="L7" s="42" t="s">
        <v>13</v>
      </c>
      <c r="M7" s="43" t="s">
        <v>15</v>
      </c>
      <c r="N7" s="44" t="s">
        <v>19</v>
      </c>
      <c r="O7" s="42" t="s">
        <v>20</v>
      </c>
      <c r="P7" s="43" t="s">
        <v>15</v>
      </c>
      <c r="Q7" s="45" t="s">
        <v>21</v>
      </c>
      <c r="R7" s="46" t="s">
        <v>22</v>
      </c>
      <c r="S7" s="43" t="s">
        <v>15</v>
      </c>
      <c r="T7" s="47" t="s">
        <v>19</v>
      </c>
      <c r="U7" s="48" t="s">
        <v>15</v>
      </c>
      <c r="V7" s="47" t="s">
        <v>19</v>
      </c>
      <c r="W7" s="49" t="s">
        <v>15</v>
      </c>
      <c r="X7" s="33"/>
      <c r="Y7" s="34"/>
      <c r="Z7" s="34"/>
      <c r="AA7" s="50"/>
      <c r="AB7" s="50"/>
    </row>
    <row r="8" spans="1:28" s="5" customFormat="1" ht="13.5">
      <c r="A8" s="52"/>
      <c r="B8" s="53"/>
      <c r="C8" s="54"/>
      <c r="D8" s="55"/>
      <c r="E8" s="56"/>
      <c r="F8" s="57"/>
      <c r="G8" s="58"/>
      <c r="H8" s="59"/>
      <c r="I8" s="57"/>
      <c r="J8" s="60"/>
      <c r="K8" s="59"/>
      <c r="L8" s="57"/>
      <c r="M8" s="60"/>
      <c r="N8" s="59"/>
      <c r="O8" s="57"/>
      <c r="P8" s="60"/>
      <c r="Q8" s="59"/>
      <c r="R8" s="57"/>
      <c r="S8" s="60"/>
      <c r="T8" s="59"/>
      <c r="U8" s="61"/>
      <c r="V8" s="62"/>
      <c r="W8" s="63"/>
      <c r="X8" s="64"/>
      <c r="Y8" s="66"/>
      <c r="Z8" s="66"/>
      <c r="AA8" s="67"/>
      <c r="AB8" s="67"/>
    </row>
    <row r="9" spans="1:28" s="5" customFormat="1" ht="13.5">
      <c r="A9" s="52"/>
      <c r="B9" s="68">
        <v>13</v>
      </c>
      <c r="C9" s="69" t="s">
        <v>23</v>
      </c>
      <c r="D9" s="70" t="s">
        <v>24</v>
      </c>
      <c r="E9" s="73">
        <f>'1.z.'!E9+'2.z.'!E9</f>
        <v>7</v>
      </c>
      <c r="F9" s="73">
        <f>'1.z.'!F9+'2.z.'!F9</f>
        <v>11</v>
      </c>
      <c r="G9" s="72">
        <f aca="true" t="shared" si="0" ref="G9:G21">E9*$E$7+F9*$F$7</f>
        <v>23</v>
      </c>
      <c r="H9" s="73">
        <f>'1.z.'!H9+'2.z.'!H9</f>
        <v>1</v>
      </c>
      <c r="I9" s="73">
        <f>'1.z.'!I9+'2.z.'!I9</f>
        <v>2</v>
      </c>
      <c r="J9" s="72">
        <f aca="true" t="shared" si="1" ref="J9:J21">H9*$H$7+I9*$I$7</f>
        <v>-4</v>
      </c>
      <c r="K9" s="73">
        <f>'1.z.'!K9+'2.z.'!K9</f>
        <v>0</v>
      </c>
      <c r="L9" s="73">
        <f>'1.z.'!L9+'2.z.'!L9</f>
        <v>4</v>
      </c>
      <c r="M9" s="72">
        <f aca="true" t="shared" si="2" ref="M9:M21">K9*$K$7+L9*$L$7</f>
        <v>32</v>
      </c>
      <c r="N9" s="73">
        <f>'1.z.'!N9+'2.z.'!N9</f>
        <v>10</v>
      </c>
      <c r="O9" s="73">
        <f>'1.z.'!O9+'2.z.'!O9</f>
        <v>8</v>
      </c>
      <c r="P9" s="72">
        <f aca="true" t="shared" si="3" ref="P9:P21">N9*$N$7+O9*$O$7</f>
        <v>10</v>
      </c>
      <c r="Q9" s="73">
        <f>'1.z.'!Q9+'2.z.'!Q9</f>
        <v>3</v>
      </c>
      <c r="R9" s="73">
        <f>'1.z.'!R9+'2.z.'!R9</f>
        <v>1</v>
      </c>
      <c r="S9" s="72">
        <f aca="true" t="shared" si="4" ref="S9:S21">Q9*$Q$7+R9*$R$7</f>
        <v>4</v>
      </c>
      <c r="T9" s="73">
        <f>'1.z.'!T9+'2.z.'!T9</f>
        <v>0</v>
      </c>
      <c r="U9" s="74">
        <f aca="true" t="shared" si="5" ref="U9:U21">T9*$T$7</f>
        <v>0</v>
      </c>
      <c r="V9" s="73">
        <f>'1.z.'!V9+'2.z.'!V9</f>
        <v>0</v>
      </c>
      <c r="W9" s="75">
        <f aca="true" t="shared" si="6" ref="W9:W21">V9*$V$7</f>
        <v>0</v>
      </c>
      <c r="X9" s="76">
        <f aca="true" t="shared" si="7" ref="X9:X21">G9+J9+M9+P9+S9+U9+W9</f>
        <v>65</v>
      </c>
      <c r="Y9" s="77" t="s">
        <v>25</v>
      </c>
      <c r="Z9" s="102">
        <f>(E9*2)+(H9*1)</f>
        <v>15</v>
      </c>
      <c r="AA9" s="67"/>
      <c r="AB9" s="67"/>
    </row>
    <row r="10" spans="1:28" s="5" customFormat="1" ht="13.5">
      <c r="A10" s="52"/>
      <c r="B10" s="68">
        <v>14</v>
      </c>
      <c r="C10" s="79" t="s">
        <v>26</v>
      </c>
      <c r="D10" s="70" t="s">
        <v>27</v>
      </c>
      <c r="E10" s="73">
        <f>'1.z.'!E10+'2.z.'!E10</f>
        <v>1</v>
      </c>
      <c r="F10" s="73">
        <f>'1.z.'!F10+'2.z.'!F10</f>
        <v>4</v>
      </c>
      <c r="G10" s="72">
        <f t="shared" si="0"/>
        <v>-4</v>
      </c>
      <c r="H10" s="73">
        <f>'1.z.'!H10+'2.z.'!H10</f>
        <v>0</v>
      </c>
      <c r="I10" s="73">
        <f>'1.z.'!I10+'2.z.'!I10</f>
        <v>2</v>
      </c>
      <c r="J10" s="72">
        <f t="shared" si="1"/>
        <v>-8</v>
      </c>
      <c r="K10" s="73">
        <f>'1.z.'!K10+'2.z.'!K10</f>
        <v>0</v>
      </c>
      <c r="L10" s="73">
        <f>'1.z.'!L10+'2.z.'!L10</f>
        <v>1</v>
      </c>
      <c r="M10" s="72">
        <f t="shared" si="2"/>
        <v>8</v>
      </c>
      <c r="N10" s="73">
        <f>'1.z.'!N10+'2.z.'!N10</f>
        <v>4</v>
      </c>
      <c r="O10" s="73">
        <f>'1.z.'!O10+'2.z.'!O10</f>
        <v>2</v>
      </c>
      <c r="P10" s="72">
        <f t="shared" si="3"/>
        <v>10</v>
      </c>
      <c r="Q10" s="73">
        <f>'1.z.'!Q10+'2.z.'!Q10</f>
        <v>1</v>
      </c>
      <c r="R10" s="73">
        <f>'1.z.'!R10+'2.z.'!R10</f>
        <v>2</v>
      </c>
      <c r="S10" s="72">
        <f t="shared" si="4"/>
        <v>-2</v>
      </c>
      <c r="T10" s="73">
        <f>'1.z.'!T10+'2.z.'!T10</f>
        <v>0</v>
      </c>
      <c r="U10" s="74">
        <f t="shared" si="5"/>
        <v>0</v>
      </c>
      <c r="V10" s="73">
        <f>'1.z.'!V10+'2.z.'!V10</f>
        <v>0</v>
      </c>
      <c r="W10" s="75">
        <f t="shared" si="6"/>
        <v>0</v>
      </c>
      <c r="X10" s="76">
        <f t="shared" si="7"/>
        <v>4</v>
      </c>
      <c r="Y10" s="77" t="s">
        <v>37</v>
      </c>
      <c r="Z10" s="102">
        <f aca="true" t="shared" si="8" ref="Z10:Z21">(E10*2)+(H10*1)</f>
        <v>2</v>
      </c>
      <c r="AA10" s="67"/>
      <c r="AB10" s="67"/>
    </row>
    <row r="11" spans="1:28" s="5" customFormat="1" ht="13.5">
      <c r="A11" s="52"/>
      <c r="B11" s="68">
        <v>18</v>
      </c>
      <c r="C11" s="69" t="s">
        <v>29</v>
      </c>
      <c r="D11" s="70" t="s">
        <v>30</v>
      </c>
      <c r="E11" s="73">
        <f>'1.z.'!E11+'2.z.'!E11</f>
        <v>14</v>
      </c>
      <c r="F11" s="73">
        <f>'1.z.'!F11+'2.z.'!F11</f>
        <v>10</v>
      </c>
      <c r="G11" s="72">
        <f t="shared" si="0"/>
        <v>82</v>
      </c>
      <c r="H11" s="73">
        <f>'1.z.'!H11+'2.z.'!H11</f>
        <v>0</v>
      </c>
      <c r="I11" s="73">
        <f>'1.z.'!I11+'2.z.'!I11</f>
        <v>0</v>
      </c>
      <c r="J11" s="72">
        <f t="shared" si="1"/>
        <v>0</v>
      </c>
      <c r="K11" s="73">
        <f>'1.z.'!K11+'2.z.'!K11</f>
        <v>0</v>
      </c>
      <c r="L11" s="73">
        <f>'1.z.'!L11+'2.z.'!L11</f>
        <v>3</v>
      </c>
      <c r="M11" s="72">
        <f t="shared" si="2"/>
        <v>24</v>
      </c>
      <c r="N11" s="73">
        <f>'1.z.'!N11+'2.z.'!N11</f>
        <v>13</v>
      </c>
      <c r="O11" s="73">
        <f>'1.z.'!O11+'2.z.'!O11</f>
        <v>2</v>
      </c>
      <c r="P11" s="72">
        <f t="shared" si="3"/>
        <v>55</v>
      </c>
      <c r="Q11" s="73">
        <f>'1.z.'!Q11+'2.z.'!Q11</f>
        <v>1</v>
      </c>
      <c r="R11" s="73">
        <f>'1.z.'!R11+'2.z.'!R11</f>
        <v>1</v>
      </c>
      <c r="S11" s="72">
        <f t="shared" si="4"/>
        <v>0</v>
      </c>
      <c r="T11" s="73">
        <f>'1.z.'!T11+'2.z.'!T11</f>
        <v>1</v>
      </c>
      <c r="U11" s="74">
        <f t="shared" si="5"/>
        <v>5</v>
      </c>
      <c r="V11" s="73">
        <f>'1.z.'!V11+'2.z.'!V11</f>
        <v>4</v>
      </c>
      <c r="W11" s="75">
        <f t="shared" si="6"/>
        <v>20</v>
      </c>
      <c r="X11" s="76">
        <f t="shared" si="7"/>
        <v>186</v>
      </c>
      <c r="Y11" s="77" t="s">
        <v>39</v>
      </c>
      <c r="Z11" s="102">
        <f t="shared" si="8"/>
        <v>28</v>
      </c>
      <c r="AA11" s="67"/>
      <c r="AB11" s="67"/>
    </row>
    <row r="12" spans="1:28" s="5" customFormat="1" ht="13.5">
      <c r="A12" s="52"/>
      <c r="B12" s="80">
        <v>29</v>
      </c>
      <c r="C12" s="69" t="s">
        <v>32</v>
      </c>
      <c r="D12" s="81" t="s">
        <v>33</v>
      </c>
      <c r="E12" s="73">
        <f>'1.z.'!E12+'2.z.'!E12</f>
        <v>1</v>
      </c>
      <c r="F12" s="73">
        <f>'1.z.'!F12+'2.z.'!F12</f>
        <v>2</v>
      </c>
      <c r="G12" s="72">
        <f t="shared" si="0"/>
        <v>2</v>
      </c>
      <c r="H12" s="73">
        <f>'1.z.'!H12+'2.z.'!H12</f>
        <v>0</v>
      </c>
      <c r="I12" s="73">
        <f>'1.z.'!I12+'2.z.'!I12</f>
        <v>0</v>
      </c>
      <c r="J12" s="72">
        <f t="shared" si="1"/>
        <v>0</v>
      </c>
      <c r="K12" s="73">
        <f>'1.z.'!K12+'2.z.'!K12</f>
        <v>6</v>
      </c>
      <c r="L12" s="73">
        <f>'1.z.'!L12+'2.z.'!L12</f>
        <v>1</v>
      </c>
      <c r="M12" s="72">
        <f t="shared" si="2"/>
        <v>26</v>
      </c>
      <c r="N12" s="73">
        <f>'1.z.'!N12+'2.z.'!N12</f>
        <v>0</v>
      </c>
      <c r="O12" s="73">
        <f>'1.z.'!O12+'2.z.'!O12</f>
        <v>2</v>
      </c>
      <c r="P12" s="72">
        <f t="shared" si="3"/>
        <v>-10</v>
      </c>
      <c r="Q12" s="73">
        <f>'1.z.'!Q12+'2.z.'!Q12</f>
        <v>1</v>
      </c>
      <c r="R12" s="73">
        <f>'1.z.'!R12+'2.z.'!R12</f>
        <v>0</v>
      </c>
      <c r="S12" s="72">
        <f t="shared" si="4"/>
        <v>2</v>
      </c>
      <c r="T12" s="73">
        <f>'1.z.'!T12+'2.z.'!T12</f>
        <v>0</v>
      </c>
      <c r="U12" s="74">
        <f t="shared" si="5"/>
        <v>0</v>
      </c>
      <c r="V12" s="73">
        <f>'1.z.'!V12+'2.z.'!V12</f>
        <v>1</v>
      </c>
      <c r="W12" s="75">
        <f t="shared" si="6"/>
        <v>5</v>
      </c>
      <c r="X12" s="76">
        <f t="shared" si="7"/>
        <v>25</v>
      </c>
      <c r="Y12" s="77" t="s">
        <v>34</v>
      </c>
      <c r="Z12" s="102">
        <f t="shared" si="8"/>
        <v>2</v>
      </c>
      <c r="AA12" s="67"/>
      <c r="AB12" s="67"/>
    </row>
    <row r="13" spans="1:28" s="5" customFormat="1" ht="13.5">
      <c r="A13" s="52"/>
      <c r="B13" s="80">
        <v>30</v>
      </c>
      <c r="C13" s="69" t="s">
        <v>35</v>
      </c>
      <c r="D13" s="81" t="s">
        <v>36</v>
      </c>
      <c r="E13" s="73">
        <f>'1.z.'!E13+'2.z.'!E13</f>
        <v>2</v>
      </c>
      <c r="F13" s="73">
        <f>'1.z.'!F13+'2.z.'!F13</f>
        <v>10</v>
      </c>
      <c r="G13" s="72">
        <f t="shared" si="0"/>
        <v>-14</v>
      </c>
      <c r="H13" s="73">
        <f>'1.z.'!H13+'2.z.'!H13</f>
        <v>2</v>
      </c>
      <c r="I13" s="73">
        <f>'1.z.'!I13+'2.z.'!I13</f>
        <v>2</v>
      </c>
      <c r="J13" s="72">
        <f t="shared" si="1"/>
        <v>0</v>
      </c>
      <c r="K13" s="73">
        <f>'1.z.'!K13+'2.z.'!K13</f>
        <v>3</v>
      </c>
      <c r="L13" s="73">
        <f>'1.z.'!L13+'2.z.'!L13</f>
        <v>3</v>
      </c>
      <c r="M13" s="72">
        <f t="shared" si="2"/>
        <v>33</v>
      </c>
      <c r="N13" s="73">
        <f>'1.z.'!N13+'2.z.'!N13</f>
        <v>4</v>
      </c>
      <c r="O13" s="73">
        <f>'1.z.'!O13+'2.z.'!O13</f>
        <v>5</v>
      </c>
      <c r="P13" s="72">
        <f t="shared" si="3"/>
        <v>-5</v>
      </c>
      <c r="Q13" s="73">
        <f>'1.z.'!Q13+'2.z.'!Q13</f>
        <v>3</v>
      </c>
      <c r="R13" s="73">
        <f>'1.z.'!R13+'2.z.'!R13</f>
        <v>4</v>
      </c>
      <c r="S13" s="72">
        <f t="shared" si="4"/>
        <v>-2</v>
      </c>
      <c r="T13" s="73">
        <f>'1.z.'!T13+'2.z.'!T13</f>
        <v>1</v>
      </c>
      <c r="U13" s="74">
        <f t="shared" si="5"/>
        <v>5</v>
      </c>
      <c r="V13" s="73">
        <f>'1.z.'!V13+'2.z.'!V13</f>
        <v>2</v>
      </c>
      <c r="W13" s="75">
        <f t="shared" si="6"/>
        <v>10</v>
      </c>
      <c r="X13" s="76">
        <f t="shared" si="7"/>
        <v>27</v>
      </c>
      <c r="Y13" s="77" t="s">
        <v>60</v>
      </c>
      <c r="Z13" s="102">
        <f t="shared" si="8"/>
        <v>6</v>
      </c>
      <c r="AA13" s="67"/>
      <c r="AB13" s="67"/>
    </row>
    <row r="14" spans="1:28" s="5" customFormat="1" ht="13.5">
      <c r="A14" s="52"/>
      <c r="B14" s="68">
        <v>31</v>
      </c>
      <c r="C14" s="69" t="s">
        <v>35</v>
      </c>
      <c r="D14" s="70" t="s">
        <v>38</v>
      </c>
      <c r="E14" s="73">
        <f>'1.z.'!E14+'2.z.'!E14</f>
        <v>8</v>
      </c>
      <c r="F14" s="73">
        <f>'1.z.'!F14+'2.z.'!F14</f>
        <v>15</v>
      </c>
      <c r="G14" s="72">
        <f t="shared" si="0"/>
        <v>19</v>
      </c>
      <c r="H14" s="73">
        <f>'1.z.'!H14+'2.z.'!H14</f>
        <v>2</v>
      </c>
      <c r="I14" s="73">
        <f>'1.z.'!I14+'2.z.'!I14</f>
        <v>0</v>
      </c>
      <c r="J14" s="72">
        <f t="shared" si="1"/>
        <v>8</v>
      </c>
      <c r="K14" s="73">
        <f>'1.z.'!K14+'2.z.'!K14</f>
        <v>2</v>
      </c>
      <c r="L14" s="73">
        <f>'1.z.'!L14+'2.z.'!L14</f>
        <v>5</v>
      </c>
      <c r="M14" s="72">
        <f t="shared" si="2"/>
        <v>46</v>
      </c>
      <c r="N14" s="73">
        <f>'1.z.'!N14+'2.z.'!N14</f>
        <v>17</v>
      </c>
      <c r="O14" s="73">
        <f>'1.z.'!O14+'2.z.'!O14</f>
        <v>14</v>
      </c>
      <c r="P14" s="72">
        <f t="shared" si="3"/>
        <v>15</v>
      </c>
      <c r="Q14" s="73">
        <f>'1.z.'!Q14+'2.z.'!Q14</f>
        <v>3</v>
      </c>
      <c r="R14" s="73">
        <f>'1.z.'!R14+'2.z.'!R14</f>
        <v>1</v>
      </c>
      <c r="S14" s="72">
        <f t="shared" si="4"/>
        <v>4</v>
      </c>
      <c r="T14" s="73">
        <f>'1.z.'!T14+'2.z.'!T14</f>
        <v>1</v>
      </c>
      <c r="U14" s="74">
        <f t="shared" si="5"/>
        <v>5</v>
      </c>
      <c r="V14" s="73">
        <f>'1.z.'!V14+'2.z.'!V14</f>
        <v>1</v>
      </c>
      <c r="W14" s="75">
        <f t="shared" si="6"/>
        <v>5</v>
      </c>
      <c r="X14" s="76">
        <f t="shared" si="7"/>
        <v>102</v>
      </c>
      <c r="Y14" s="77" t="s">
        <v>31</v>
      </c>
      <c r="Z14" s="102">
        <f t="shared" si="8"/>
        <v>18</v>
      </c>
      <c r="AA14" s="67"/>
      <c r="AB14" s="67"/>
    </row>
    <row r="15" spans="1:28" s="5" customFormat="1" ht="13.5">
      <c r="A15" s="52"/>
      <c r="B15" s="80">
        <v>35</v>
      </c>
      <c r="C15" s="69" t="s">
        <v>40</v>
      </c>
      <c r="D15" s="81" t="s">
        <v>41</v>
      </c>
      <c r="E15" s="73">
        <f>'1.z.'!E15+'2.z.'!E15</f>
        <v>1</v>
      </c>
      <c r="F15" s="73">
        <f>'1.z.'!F15+'2.z.'!F15</f>
        <v>6</v>
      </c>
      <c r="G15" s="72">
        <f t="shared" si="0"/>
        <v>-10</v>
      </c>
      <c r="H15" s="73">
        <f>'1.z.'!H15+'2.z.'!H15</f>
        <v>1</v>
      </c>
      <c r="I15" s="73">
        <f>'1.z.'!I15+'2.z.'!I15</f>
        <v>1</v>
      </c>
      <c r="J15" s="72">
        <f t="shared" si="1"/>
        <v>0</v>
      </c>
      <c r="K15" s="73">
        <f>'1.z.'!K15+'2.z.'!K15</f>
        <v>1</v>
      </c>
      <c r="L15" s="73">
        <f>'1.z.'!L15+'2.z.'!L15</f>
        <v>1</v>
      </c>
      <c r="M15" s="72">
        <f t="shared" si="2"/>
        <v>11</v>
      </c>
      <c r="N15" s="73">
        <f>'1.z.'!N15+'2.z.'!N15</f>
        <v>1</v>
      </c>
      <c r="O15" s="73">
        <f>'1.z.'!O15+'2.z.'!O15</f>
        <v>6</v>
      </c>
      <c r="P15" s="72">
        <f t="shared" si="3"/>
        <v>-25</v>
      </c>
      <c r="Q15" s="73">
        <f>'1.z.'!Q15+'2.z.'!Q15</f>
        <v>1</v>
      </c>
      <c r="R15" s="73">
        <f>'1.z.'!R15+'2.z.'!R15</f>
        <v>1</v>
      </c>
      <c r="S15" s="72">
        <f t="shared" si="4"/>
        <v>0</v>
      </c>
      <c r="T15" s="73">
        <f>'1.z.'!T15+'2.z.'!T15</f>
        <v>0</v>
      </c>
      <c r="U15" s="74">
        <f t="shared" si="5"/>
        <v>0</v>
      </c>
      <c r="V15" s="73">
        <f>'1.z.'!V15+'2.z.'!V15</f>
        <v>0</v>
      </c>
      <c r="W15" s="75">
        <f t="shared" si="6"/>
        <v>0</v>
      </c>
      <c r="X15" s="76">
        <f t="shared" si="7"/>
        <v>-24</v>
      </c>
      <c r="Y15" s="77" t="s">
        <v>42</v>
      </c>
      <c r="Z15" s="102">
        <f t="shared" si="8"/>
        <v>3</v>
      </c>
      <c r="AA15" s="67"/>
      <c r="AB15" s="67"/>
    </row>
    <row r="16" spans="1:28" s="5" customFormat="1" ht="13.5">
      <c r="A16" s="52"/>
      <c r="B16" s="68">
        <v>38</v>
      </c>
      <c r="C16" s="79" t="s">
        <v>43</v>
      </c>
      <c r="D16" s="70" t="s">
        <v>44</v>
      </c>
      <c r="E16" s="73">
        <f>'1.z.'!E16+'2.z.'!E16</f>
        <v>3</v>
      </c>
      <c r="F16" s="73">
        <f>'1.z.'!F16+'2.z.'!F16</f>
        <v>11</v>
      </c>
      <c r="G16" s="72">
        <f t="shared" si="0"/>
        <v>-9</v>
      </c>
      <c r="H16" s="73">
        <f>'1.z.'!H16+'2.z.'!H16</f>
        <v>1</v>
      </c>
      <c r="I16" s="73">
        <f>'1.z.'!I16+'2.z.'!I16</f>
        <v>2</v>
      </c>
      <c r="J16" s="72">
        <f t="shared" si="1"/>
        <v>-4</v>
      </c>
      <c r="K16" s="73">
        <f>'1.z.'!K16+'2.z.'!K16</f>
        <v>2</v>
      </c>
      <c r="L16" s="73">
        <f>'1.z.'!L16+'2.z.'!L16</f>
        <v>5</v>
      </c>
      <c r="M16" s="72">
        <f t="shared" si="2"/>
        <v>46</v>
      </c>
      <c r="N16" s="73">
        <f>'1.z.'!N16+'2.z.'!N16</f>
        <v>2</v>
      </c>
      <c r="O16" s="73">
        <f>'1.z.'!O16+'2.z.'!O16</f>
        <v>4</v>
      </c>
      <c r="P16" s="72">
        <f t="shared" si="3"/>
        <v>-10</v>
      </c>
      <c r="Q16" s="73">
        <f>'1.z.'!Q16+'2.z.'!Q16</f>
        <v>2</v>
      </c>
      <c r="R16" s="73">
        <f>'1.z.'!R16+'2.z.'!R16</f>
        <v>0</v>
      </c>
      <c r="S16" s="72">
        <f t="shared" si="4"/>
        <v>4</v>
      </c>
      <c r="T16" s="73">
        <f>'1.z.'!T16+'2.z.'!T16</f>
        <v>0</v>
      </c>
      <c r="U16" s="74">
        <f t="shared" si="5"/>
        <v>0</v>
      </c>
      <c r="V16" s="73">
        <f>'1.z.'!V16+'2.z.'!V16</f>
        <v>0</v>
      </c>
      <c r="W16" s="75">
        <f t="shared" si="6"/>
        <v>0</v>
      </c>
      <c r="X16" s="76">
        <f t="shared" si="7"/>
        <v>27</v>
      </c>
      <c r="Y16" s="77" t="s">
        <v>60</v>
      </c>
      <c r="Z16" s="102">
        <f t="shared" si="8"/>
        <v>7</v>
      </c>
      <c r="AA16" s="67"/>
      <c r="AB16" s="67"/>
    </row>
    <row r="17" spans="1:28" ht="13.5">
      <c r="A17" s="82"/>
      <c r="B17" s="68">
        <v>40</v>
      </c>
      <c r="C17" s="69" t="s">
        <v>46</v>
      </c>
      <c r="D17" s="70" t="s">
        <v>47</v>
      </c>
      <c r="E17" s="73">
        <f>'1.z.'!E17+'2.z.'!E17</f>
        <v>0</v>
      </c>
      <c r="F17" s="73">
        <f>'1.z.'!F17+'2.z.'!F17</f>
        <v>10</v>
      </c>
      <c r="G17" s="72">
        <f t="shared" si="0"/>
        <v>-30</v>
      </c>
      <c r="H17" s="73">
        <f>'1.z.'!H17+'2.z.'!H17</f>
        <v>1</v>
      </c>
      <c r="I17" s="73">
        <f>'1.z.'!I17+'2.z.'!I17</f>
        <v>1</v>
      </c>
      <c r="J17" s="72">
        <f t="shared" si="1"/>
        <v>0</v>
      </c>
      <c r="K17" s="73">
        <f>'1.z.'!K17+'2.z.'!K17</f>
        <v>1</v>
      </c>
      <c r="L17" s="73">
        <f>'1.z.'!L17+'2.z.'!L17</f>
        <v>3</v>
      </c>
      <c r="M17" s="72">
        <f t="shared" si="2"/>
        <v>27</v>
      </c>
      <c r="N17" s="73">
        <f>'1.z.'!N17+'2.z.'!N17</f>
        <v>2</v>
      </c>
      <c r="O17" s="73">
        <f>'1.z.'!O17+'2.z.'!O17</f>
        <v>2</v>
      </c>
      <c r="P17" s="72">
        <f t="shared" si="3"/>
        <v>0</v>
      </c>
      <c r="Q17" s="73">
        <f>'1.z.'!Q17+'2.z.'!Q17</f>
        <v>1</v>
      </c>
      <c r="R17" s="73">
        <f>'1.z.'!R17+'2.z.'!R17</f>
        <v>0</v>
      </c>
      <c r="S17" s="72">
        <f t="shared" si="4"/>
        <v>2</v>
      </c>
      <c r="T17" s="73">
        <f>'1.z.'!T17+'2.z.'!T17</f>
        <v>0</v>
      </c>
      <c r="U17" s="74">
        <f t="shared" si="5"/>
        <v>0</v>
      </c>
      <c r="V17" s="73">
        <f>'1.z.'!V17+'2.z.'!V17</f>
        <v>0</v>
      </c>
      <c r="W17" s="75">
        <f t="shared" si="6"/>
        <v>0</v>
      </c>
      <c r="X17" s="76">
        <f t="shared" si="7"/>
        <v>-1</v>
      </c>
      <c r="Y17" s="77" t="s">
        <v>28</v>
      </c>
      <c r="Z17" s="102">
        <f t="shared" si="8"/>
        <v>1</v>
      </c>
      <c r="AA17" s="24"/>
      <c r="AB17" s="25"/>
    </row>
    <row r="18" spans="1:28" ht="13.5">
      <c r="A18" s="82"/>
      <c r="B18" s="80">
        <v>42</v>
      </c>
      <c r="C18" s="69" t="s">
        <v>49</v>
      </c>
      <c r="D18" s="81" t="s">
        <v>50</v>
      </c>
      <c r="E18" s="73">
        <f>'1.z.'!E18+'2.z.'!E18</f>
        <v>3</v>
      </c>
      <c r="F18" s="73">
        <f>'1.z.'!F18+'2.z.'!F18</f>
        <v>7</v>
      </c>
      <c r="G18" s="72">
        <f t="shared" si="0"/>
        <v>3</v>
      </c>
      <c r="H18" s="73">
        <f>'1.z.'!H18+'2.z.'!H18</f>
        <v>0</v>
      </c>
      <c r="I18" s="73">
        <f>'1.z.'!I18+'2.z.'!I18</f>
        <v>0</v>
      </c>
      <c r="J18" s="72">
        <f t="shared" si="1"/>
        <v>0</v>
      </c>
      <c r="K18" s="73">
        <f>'1.z.'!K18+'2.z.'!K18</f>
        <v>0</v>
      </c>
      <c r="L18" s="73">
        <f>'1.z.'!L18+'2.z.'!L18</f>
        <v>3</v>
      </c>
      <c r="M18" s="72">
        <f t="shared" si="2"/>
        <v>24</v>
      </c>
      <c r="N18" s="73">
        <f>'1.z.'!N18+'2.z.'!N18</f>
        <v>0</v>
      </c>
      <c r="O18" s="73">
        <f>'1.z.'!O18+'2.z.'!O18</f>
        <v>2</v>
      </c>
      <c r="P18" s="72">
        <f t="shared" si="3"/>
        <v>-10</v>
      </c>
      <c r="Q18" s="73">
        <f>'1.z.'!Q18+'2.z.'!Q18</f>
        <v>0</v>
      </c>
      <c r="R18" s="73">
        <f>'1.z.'!R18+'2.z.'!R18</f>
        <v>0</v>
      </c>
      <c r="S18" s="72">
        <f t="shared" si="4"/>
        <v>0</v>
      </c>
      <c r="T18" s="73">
        <f>'1.z.'!T18+'2.z.'!T18</f>
        <v>1</v>
      </c>
      <c r="U18" s="74">
        <f t="shared" si="5"/>
        <v>5</v>
      </c>
      <c r="V18" s="73">
        <f>'1.z.'!V18+'2.z.'!V18</f>
        <v>0</v>
      </c>
      <c r="W18" s="75">
        <f t="shared" si="6"/>
        <v>0</v>
      </c>
      <c r="X18" s="76">
        <f t="shared" si="7"/>
        <v>22</v>
      </c>
      <c r="Y18" s="77" t="s">
        <v>48</v>
      </c>
      <c r="Z18" s="102">
        <f t="shared" si="8"/>
        <v>6</v>
      </c>
      <c r="AA18" s="24"/>
      <c r="AB18" s="25"/>
    </row>
    <row r="19" spans="1:28" ht="13.5">
      <c r="A19" s="82"/>
      <c r="B19" s="68"/>
      <c r="C19" s="79" t="s">
        <v>29</v>
      </c>
      <c r="D19" s="70" t="s">
        <v>52</v>
      </c>
      <c r="E19" s="73">
        <f>'1.z.'!E19+'2.z.'!E19</f>
        <v>0</v>
      </c>
      <c r="F19" s="73">
        <f>'1.z.'!F19+'2.z.'!F19</f>
        <v>1</v>
      </c>
      <c r="G19" s="72">
        <f t="shared" si="0"/>
        <v>-3</v>
      </c>
      <c r="H19" s="73">
        <f>'1.z.'!H19+'2.z.'!H19</f>
        <v>0</v>
      </c>
      <c r="I19" s="73">
        <f>'1.z.'!I19+'2.z.'!I19</f>
        <v>0</v>
      </c>
      <c r="J19" s="72">
        <f t="shared" si="1"/>
        <v>0</v>
      </c>
      <c r="K19" s="73">
        <f>'1.z.'!K19+'2.z.'!K19</f>
        <v>0</v>
      </c>
      <c r="L19" s="73">
        <f>'1.z.'!L19+'2.z.'!L19</f>
        <v>1</v>
      </c>
      <c r="M19" s="72">
        <f t="shared" si="2"/>
        <v>8</v>
      </c>
      <c r="N19" s="73">
        <f>'1.z.'!N19+'2.z.'!N19</f>
        <v>0</v>
      </c>
      <c r="O19" s="73">
        <f>'1.z.'!O19+'2.z.'!O19</f>
        <v>1</v>
      </c>
      <c r="P19" s="72">
        <f t="shared" si="3"/>
        <v>-5</v>
      </c>
      <c r="Q19" s="73">
        <f>'1.z.'!Q19+'2.z.'!Q19</f>
        <v>0</v>
      </c>
      <c r="R19" s="73">
        <f>'1.z.'!R19+'2.z.'!R19</f>
        <v>0</v>
      </c>
      <c r="S19" s="72">
        <f t="shared" si="4"/>
        <v>0</v>
      </c>
      <c r="T19" s="73">
        <f>'1.z.'!T19+'2.z.'!T19</f>
        <v>0</v>
      </c>
      <c r="U19" s="74">
        <f t="shared" si="5"/>
        <v>0</v>
      </c>
      <c r="V19" s="73">
        <f>'1.z.'!V19+'2.z.'!V19</f>
        <v>0</v>
      </c>
      <c r="W19" s="75">
        <f t="shared" si="6"/>
        <v>0</v>
      </c>
      <c r="X19" s="76">
        <f t="shared" si="7"/>
        <v>0</v>
      </c>
      <c r="Y19" s="77" t="s">
        <v>53</v>
      </c>
      <c r="Z19" s="102">
        <f t="shared" si="8"/>
        <v>0</v>
      </c>
      <c r="AA19" s="24"/>
      <c r="AB19" s="25"/>
    </row>
    <row r="20" spans="1:28" ht="13.5">
      <c r="A20" s="82"/>
      <c r="B20" s="68"/>
      <c r="C20" s="79" t="s">
        <v>54</v>
      </c>
      <c r="D20" s="70" t="s">
        <v>55</v>
      </c>
      <c r="E20" s="73">
        <f>'1.z.'!E20+'2.z.'!E20</f>
        <v>0</v>
      </c>
      <c r="F20" s="73">
        <f>'1.z.'!F20+'2.z.'!F20</f>
        <v>2</v>
      </c>
      <c r="G20" s="72">
        <f t="shared" si="0"/>
        <v>-6</v>
      </c>
      <c r="H20" s="73">
        <f>'1.z.'!H20+'2.z.'!H20</f>
        <v>0</v>
      </c>
      <c r="I20" s="73">
        <f>'1.z.'!I20+'2.z.'!I20</f>
        <v>0</v>
      </c>
      <c r="J20" s="72">
        <f t="shared" si="1"/>
        <v>0</v>
      </c>
      <c r="K20" s="73">
        <f>'1.z.'!K20+'2.z.'!K20</f>
        <v>0</v>
      </c>
      <c r="L20" s="73">
        <f>'1.z.'!L20+'2.z.'!L20</f>
        <v>0</v>
      </c>
      <c r="M20" s="72">
        <f t="shared" si="2"/>
        <v>0</v>
      </c>
      <c r="N20" s="73">
        <f>'1.z.'!N20+'2.z.'!N20</f>
        <v>0</v>
      </c>
      <c r="O20" s="73">
        <f>'1.z.'!O20+'2.z.'!O20</f>
        <v>2</v>
      </c>
      <c r="P20" s="72">
        <f t="shared" si="3"/>
        <v>-10</v>
      </c>
      <c r="Q20" s="73">
        <f>'1.z.'!Q20+'2.z.'!Q20</f>
        <v>1</v>
      </c>
      <c r="R20" s="73">
        <f>'1.z.'!R20+'2.z.'!R20</f>
        <v>1</v>
      </c>
      <c r="S20" s="72">
        <f t="shared" si="4"/>
        <v>0</v>
      </c>
      <c r="T20" s="73">
        <f>'1.z.'!T20+'2.z.'!T20</f>
        <v>0</v>
      </c>
      <c r="U20" s="74">
        <f t="shared" si="5"/>
        <v>0</v>
      </c>
      <c r="V20" s="73">
        <f>'1.z.'!V20+'2.z.'!V20</f>
        <v>0</v>
      </c>
      <c r="W20" s="75">
        <f t="shared" si="6"/>
        <v>0</v>
      </c>
      <c r="X20" s="76">
        <f t="shared" si="7"/>
        <v>-16</v>
      </c>
      <c r="Y20" s="77" t="s">
        <v>53</v>
      </c>
      <c r="Z20" s="102">
        <f t="shared" si="8"/>
        <v>0</v>
      </c>
      <c r="AA20" s="24"/>
      <c r="AB20" s="25"/>
    </row>
    <row r="21" spans="1:28" ht="13.5">
      <c r="A21" s="82"/>
      <c r="B21" s="68"/>
      <c r="C21" s="69" t="s">
        <v>43</v>
      </c>
      <c r="D21" s="70" t="s">
        <v>56</v>
      </c>
      <c r="E21" s="73">
        <f>'1.z.'!E21+'2.z.'!E21</f>
        <v>0</v>
      </c>
      <c r="F21" s="73">
        <f>'1.z.'!F21+'2.z.'!F21</f>
        <v>1</v>
      </c>
      <c r="G21" s="72">
        <f t="shared" si="0"/>
        <v>-3</v>
      </c>
      <c r="H21" s="73">
        <f>'1.z.'!H21+'2.z.'!H21</f>
        <v>0</v>
      </c>
      <c r="I21" s="73">
        <f>'1.z.'!I21+'2.z.'!I21</f>
        <v>0</v>
      </c>
      <c r="J21" s="72">
        <f t="shared" si="1"/>
        <v>0</v>
      </c>
      <c r="K21" s="73">
        <f>'1.z.'!K21+'2.z.'!K21</f>
        <v>0</v>
      </c>
      <c r="L21" s="73">
        <f>'1.z.'!L21+'2.z.'!L21</f>
        <v>1</v>
      </c>
      <c r="M21" s="72">
        <f t="shared" si="2"/>
        <v>8</v>
      </c>
      <c r="N21" s="73">
        <f>'1.z.'!N21+'2.z.'!N21</f>
        <v>1</v>
      </c>
      <c r="O21" s="73">
        <f>'1.z.'!O21+'2.z.'!O21</f>
        <v>2</v>
      </c>
      <c r="P21" s="72">
        <f t="shared" si="3"/>
        <v>-5</v>
      </c>
      <c r="Q21" s="73">
        <f>'1.z.'!Q21+'2.z.'!Q21</f>
        <v>0</v>
      </c>
      <c r="R21" s="73">
        <f>'1.z.'!R21+'2.z.'!R21</f>
        <v>0</v>
      </c>
      <c r="S21" s="72">
        <f t="shared" si="4"/>
        <v>0</v>
      </c>
      <c r="T21" s="73">
        <f>'1.z.'!T21+'2.z.'!T21</f>
        <v>0</v>
      </c>
      <c r="U21" s="74">
        <f t="shared" si="5"/>
        <v>0</v>
      </c>
      <c r="V21" s="73">
        <f>'1.z.'!V21+'2.z.'!V21</f>
        <v>0</v>
      </c>
      <c r="W21" s="75">
        <f t="shared" si="6"/>
        <v>0</v>
      </c>
      <c r="X21" s="76">
        <f t="shared" si="7"/>
        <v>0</v>
      </c>
      <c r="Y21" s="77" t="s">
        <v>53</v>
      </c>
      <c r="Z21" s="102">
        <f t="shared" si="8"/>
        <v>0</v>
      </c>
      <c r="AA21" s="24"/>
      <c r="AB21" s="25"/>
    </row>
    <row r="22" spans="1:28" ht="13.5">
      <c r="A22" s="82"/>
      <c r="B22" s="83"/>
      <c r="C22" s="84"/>
      <c r="D22" s="85"/>
      <c r="E22" s="86"/>
      <c r="F22" s="87"/>
      <c r="G22" s="72"/>
      <c r="H22" s="86"/>
      <c r="I22" s="87"/>
      <c r="J22" s="72"/>
      <c r="K22" s="86"/>
      <c r="L22" s="87"/>
      <c r="M22" s="72"/>
      <c r="N22" s="86"/>
      <c r="O22" s="87"/>
      <c r="P22" s="72"/>
      <c r="Q22" s="86"/>
      <c r="R22" s="87"/>
      <c r="S22" s="72"/>
      <c r="T22" s="86"/>
      <c r="U22" s="74"/>
      <c r="V22" s="87"/>
      <c r="W22" s="88"/>
      <c r="X22" s="76"/>
      <c r="Y22" s="89"/>
      <c r="Z22" s="102"/>
      <c r="AA22" s="24"/>
      <c r="AB22" s="24"/>
    </row>
    <row r="23" spans="1:28" ht="13.5">
      <c r="A23" s="82"/>
      <c r="B23" s="90"/>
      <c r="C23" s="91"/>
      <c r="D23" s="92"/>
      <c r="E23" s="93">
        <f>SUM(E9:E21)</f>
        <v>40</v>
      </c>
      <c r="F23" s="93">
        <f>SUM(F9:F21)</f>
        <v>90</v>
      </c>
      <c r="G23" s="93"/>
      <c r="H23" s="93">
        <f>SUM(H9:H21)</f>
        <v>8</v>
      </c>
      <c r="I23" s="93">
        <f>SUM(I9:I21)</f>
        <v>10</v>
      </c>
      <c r="J23" s="93"/>
      <c r="K23" s="93">
        <f>SUM(K9:K21)</f>
        <v>15</v>
      </c>
      <c r="L23" s="93">
        <f>SUM(L9:L21)</f>
        <v>31</v>
      </c>
      <c r="M23" s="93"/>
      <c r="N23" s="93">
        <f>SUM(N9:N21)</f>
        <v>54</v>
      </c>
      <c r="O23" s="93">
        <f>SUM(O9:O21)</f>
        <v>52</v>
      </c>
      <c r="P23" s="93"/>
      <c r="Q23" s="93">
        <f>SUM(Q9:Q21)</f>
        <v>17</v>
      </c>
      <c r="R23" s="93">
        <f>SUM(R9:R21)</f>
        <v>11</v>
      </c>
      <c r="S23" s="93"/>
      <c r="T23" s="93">
        <f>SUM(T9:T21)</f>
        <v>4</v>
      </c>
      <c r="U23" s="93"/>
      <c r="V23" s="93">
        <f>SUM(V9:V21)</f>
        <v>8</v>
      </c>
      <c r="W23" s="93"/>
      <c r="X23" s="93">
        <f>SUM(X9:X21)</f>
        <v>417</v>
      </c>
      <c r="Y23" s="94"/>
      <c r="Z23" s="95">
        <f>SUM(Z9:Z21)</f>
        <v>88</v>
      </c>
      <c r="AA23" s="25"/>
      <c r="AB23" s="24"/>
    </row>
    <row r="24" spans="6:26" ht="13.5">
      <c r="F24" s="100">
        <f>E23/(E23+F23)</f>
        <v>0.3076923076923077</v>
      </c>
      <c r="I24" s="100">
        <f>H23/(H23+I23)</f>
        <v>0.4444444444444444</v>
      </c>
      <c r="O24" s="100"/>
      <c r="R24" s="100"/>
      <c r="Z24" s="97"/>
    </row>
    <row r="25" spans="2:9" ht="13.5">
      <c r="B25" s="98"/>
      <c r="C25" s="98"/>
      <c r="D25" s="98"/>
      <c r="E25" s="98"/>
      <c r="G25" s="99"/>
      <c r="H25" s="99"/>
      <c r="I25" s="100"/>
    </row>
    <row r="26" ht="13.5">
      <c r="F26" s="106"/>
    </row>
    <row r="27" spans="2:25" ht="13.5">
      <c r="B27" s="3" t="s">
        <v>57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</row>
  </sheetData>
  <sheetProtection selectLockedCells="1" selectUnlockedCells="1"/>
  <mergeCells count="16">
    <mergeCell ref="B1:Y1"/>
    <mergeCell ref="B2:Y2"/>
    <mergeCell ref="B3:Y3"/>
    <mergeCell ref="B4:Y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5:E25"/>
    <mergeCell ref="G25:H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Hotel RYSY prevadzka</cp:lastModifiedBy>
  <dcterms:created xsi:type="dcterms:W3CDTF">2013-11-30T13:31:39Z</dcterms:created>
  <dcterms:modified xsi:type="dcterms:W3CDTF">2013-11-30T17:45:35Z</dcterms:modified>
  <cp:category/>
  <cp:version/>
  <cp:contentType/>
  <cp:contentStatus/>
  <cp:revision>1</cp:revision>
</cp:coreProperties>
</file>