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1.z." sheetId="1" r:id="rId1"/>
    <sheet name="2.z." sheetId="2" r:id="rId2"/>
    <sheet name="3.z." sheetId="3" r:id="rId3"/>
    <sheet name="4.z." sheetId="4" r:id="rId4"/>
    <sheet name="Spolu" sheetId="5" r:id="rId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T4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4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T4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4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T4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4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T4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4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T8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8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sharedStrings.xml><?xml version="1.0" encoding="utf-8"?>
<sst xmlns="http://schemas.openxmlformats.org/spreadsheetml/2006/main" count="421" uniqueCount="85">
  <si>
    <t>Meno</t>
  </si>
  <si>
    <t>Streľba</t>
  </si>
  <si>
    <t>Trestné hody</t>
  </si>
  <si>
    <t>Doskoky obrana/útok</t>
  </si>
  <si>
    <t xml:space="preserve">Získ./strat. lopty </t>
  </si>
  <si>
    <t>Fauly prij./vlastné</t>
  </si>
  <si>
    <t>Blok. streľba</t>
  </si>
  <si>
    <t>Asisten- cia</t>
  </si>
  <si>
    <t>Body spolu</t>
  </si>
  <si>
    <t>Miesto</t>
  </si>
  <si>
    <t>Body v zápase</t>
  </si>
  <si>
    <t>+8</t>
  </si>
  <si>
    <t>-3</t>
  </si>
  <si>
    <t>B</t>
  </si>
  <si>
    <t>+4</t>
  </si>
  <si>
    <t>-4</t>
  </si>
  <si>
    <t>+3</t>
  </si>
  <si>
    <t>+5</t>
  </si>
  <si>
    <t>-5</t>
  </si>
  <si>
    <t>+2</t>
  </si>
  <si>
    <t>-2</t>
  </si>
  <si>
    <t>Kubíková</t>
  </si>
  <si>
    <t>Tamarka</t>
  </si>
  <si>
    <t>Bergerová</t>
  </si>
  <si>
    <t xml:space="preserve">Sandra </t>
  </si>
  <si>
    <t>Boženíková</t>
  </si>
  <si>
    <t>Lucka</t>
  </si>
  <si>
    <t>Váňová</t>
  </si>
  <si>
    <t>Baja</t>
  </si>
  <si>
    <t>Strážovcová</t>
  </si>
  <si>
    <t>Terka</t>
  </si>
  <si>
    <t>Frolová</t>
  </si>
  <si>
    <t>Peťka</t>
  </si>
  <si>
    <t>Tarabíková</t>
  </si>
  <si>
    <t>N - nehodnotíme hrala málo</t>
  </si>
  <si>
    <t>Body v zápase celkom</t>
  </si>
  <si>
    <t>Lenka</t>
  </si>
  <si>
    <t>Emka</t>
  </si>
  <si>
    <t>Pekárová</t>
  </si>
  <si>
    <t>N</t>
  </si>
  <si>
    <t>Horváthová</t>
  </si>
  <si>
    <t>Emmka</t>
  </si>
  <si>
    <t>Ninka</t>
  </si>
  <si>
    <t>Gavláková</t>
  </si>
  <si>
    <t>Machárová</t>
  </si>
  <si>
    <t>Maruška</t>
  </si>
  <si>
    <t>Sedláčková</t>
  </si>
  <si>
    <t>Košťálová</t>
  </si>
  <si>
    <t>super:</t>
  </si>
  <si>
    <t>N - nehodnotíme hrala málo/nehrala</t>
  </si>
  <si>
    <t>Halamová</t>
  </si>
  <si>
    <t>Ivka</t>
  </si>
  <si>
    <t>Čerepová</t>
  </si>
  <si>
    <t>Nicol</t>
  </si>
  <si>
    <t>Šubertová</t>
  </si>
  <si>
    <t>Turnaj mladších žiačok Trnava 05.-06.09.2015</t>
  </si>
  <si>
    <t>06.09.2015        TJ AŠK Slávia Trnava - BKM Žilina 47:54 (12:14,15:08,09:21,11:11)</t>
  </si>
  <si>
    <t>06.09.2015        BK Nové Mesto nad Váhom - BKM Žilina 85:38 (23:12,18:10,21:10,23:06)</t>
  </si>
  <si>
    <t>05.09.2015        BKM Žilina - MBK Ružomberok 43:26 (08:07,12:06,10:06,13:07)</t>
  </si>
  <si>
    <t>05.09.2015        BKM Junior UFK Nitra - BKM Žilina 28:54 (00:20,14:09,05:17,09:08)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</si>
  <si>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</si>
  <si>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</si>
  <si>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</si>
  <si>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</si>
  <si>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</si>
  <si>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</si>
  <si>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</si>
  <si>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</si>
  <si>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</si>
  <si>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10.-11.</t>
  </si>
  <si>
    <t>12.</t>
  </si>
  <si>
    <t>13.</t>
  </si>
  <si>
    <t>14.-15.</t>
  </si>
  <si>
    <t>16.</t>
  </si>
  <si>
    <t>10.</t>
  </si>
  <si>
    <t>11.</t>
  </si>
  <si>
    <t>12.-13.</t>
  </si>
  <si>
    <t>14.</t>
  </si>
  <si>
    <t>15.</t>
  </si>
  <si>
    <t>6.-7.</t>
  </si>
  <si>
    <t>Perc. Úspešnosť streľby</t>
  </si>
  <si>
    <t>22 z 42</t>
  </si>
  <si>
    <t>4 z 23</t>
  </si>
  <si>
    <t>4 z 13</t>
  </si>
  <si>
    <t xml:space="preserve">11 z 27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</si>
</sst>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4F7A2E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1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33" borderId="13" xfId="0" applyNumberFormat="1" applyFill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1" fontId="0" fillId="0" borderId="13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49" fontId="2" fillId="34" borderId="30" xfId="0" applyNumberFormat="1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33" borderId="34" xfId="0" applyFont="1" applyFill="1" applyBorder="1" applyAlignment="1">
      <alignment/>
    </xf>
    <xf numFmtId="0" fontId="0" fillId="0" borderId="35" xfId="0" applyFont="1" applyBorder="1" applyAlignment="1">
      <alignment/>
    </xf>
    <xf numFmtId="1" fontId="0" fillId="0" borderId="36" xfId="0" applyNumberForma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34" borderId="39" xfId="0" applyNumberFormat="1" applyFont="1" applyFill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0" fillId="33" borderId="36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 horizontal="center" vertical="center"/>
    </xf>
    <xf numFmtId="0" fontId="0" fillId="33" borderId="34" xfId="0" applyFill="1" applyBorder="1" applyAlignment="1">
      <alignment horizontal="left"/>
    </xf>
    <xf numFmtId="0" fontId="0" fillId="0" borderId="42" xfId="0" applyBorder="1" applyAlignment="1">
      <alignment horizontal="left" vertical="center"/>
    </xf>
    <xf numFmtId="1" fontId="0" fillId="0" borderId="34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33" borderId="46" xfId="0" applyFill="1" applyBorder="1" applyAlignment="1">
      <alignment horizontal="left"/>
    </xf>
    <xf numFmtId="0" fontId="0" fillId="0" borderId="47" xfId="0" applyBorder="1" applyAlignment="1">
      <alignment horizontal="left" vertical="center"/>
    </xf>
    <xf numFmtId="1" fontId="0" fillId="0" borderId="48" xfId="0" applyNumberFormat="1" applyBorder="1" applyAlignment="1">
      <alignment horizontal="center"/>
    </xf>
    <xf numFmtId="0" fontId="2" fillId="0" borderId="32" xfId="0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 horizontal="center"/>
    </xf>
    <xf numFmtId="1" fontId="6" fillId="0" borderId="3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33" borderId="34" xfId="0" applyFill="1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0" fillId="0" borderId="42" xfId="0" applyBorder="1" applyAlignment="1">
      <alignment/>
    </xf>
    <xf numFmtId="9" fontId="2" fillId="0" borderId="0" xfId="0" applyNumberFormat="1" applyFont="1" applyAlignment="1">
      <alignment horizontal="center" vertical="center"/>
    </xf>
    <xf numFmtId="1" fontId="0" fillId="0" borderId="36" xfId="0" applyNumberFormat="1" applyFill="1" applyBorder="1" applyAlignment="1">
      <alignment horizontal="center"/>
    </xf>
    <xf numFmtId="9" fontId="6" fillId="0" borderId="0" xfId="0" applyNumberFormat="1" applyFont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2" fillId="0" borderId="50" xfId="0" applyFont="1" applyBorder="1" applyAlignment="1">
      <alignment horizontal="center"/>
    </xf>
    <xf numFmtId="1" fontId="2" fillId="0" borderId="51" xfId="0" applyNumberFormat="1" applyFont="1" applyBorder="1" applyAlignment="1">
      <alignment horizontal="center"/>
    </xf>
    <xf numFmtId="1" fontId="2" fillId="0" borderId="52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2" fillId="34" borderId="53" xfId="0" applyNumberFormat="1" applyFont="1" applyFill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" fontId="0" fillId="35" borderId="36" xfId="0" applyNumberFormat="1" applyFill="1" applyBorder="1" applyAlignment="1">
      <alignment horizontal="center"/>
    </xf>
    <xf numFmtId="1" fontId="2" fillId="35" borderId="37" xfId="0" applyNumberFormat="1" applyFont="1" applyFill="1" applyBorder="1" applyAlignment="1">
      <alignment horizontal="center"/>
    </xf>
    <xf numFmtId="1" fontId="0" fillId="13" borderId="36" xfId="0" applyNumberFormat="1" applyFill="1" applyBorder="1" applyAlignment="1">
      <alignment horizontal="center"/>
    </xf>
    <xf numFmtId="9" fontId="41" fillId="0" borderId="38" xfId="0" applyNumberFormat="1" applyFont="1" applyBorder="1" applyAlignment="1">
      <alignment horizontal="center"/>
    </xf>
    <xf numFmtId="1" fontId="41" fillId="0" borderId="38" xfId="0" applyNumberFormat="1" applyFont="1" applyBorder="1" applyAlignment="1">
      <alignment horizontal="center"/>
    </xf>
    <xf numFmtId="9" fontId="41" fillId="35" borderId="38" xfId="0" applyNumberFormat="1" applyFont="1" applyFill="1" applyBorder="1" applyAlignment="1">
      <alignment horizontal="center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2" fillId="0" borderId="32" xfId="0" applyFont="1" applyBorder="1" applyAlignment="1">
      <alignment horizontal="center" vertical="center" wrapText="1"/>
    </xf>
    <xf numFmtId="49" fontId="42" fillId="0" borderId="32" xfId="0" applyNumberFormat="1" applyFont="1" applyBorder="1" applyAlignment="1">
      <alignment horizontal="center"/>
    </xf>
    <xf numFmtId="1" fontId="42" fillId="0" borderId="38" xfId="0" applyNumberFormat="1" applyFont="1" applyBorder="1" applyAlignment="1">
      <alignment horizontal="center"/>
    </xf>
    <xf numFmtId="9" fontId="41" fillId="0" borderId="38" xfId="0" applyNumberFormat="1" applyFont="1" applyFill="1" applyBorder="1" applyAlignment="1">
      <alignment horizontal="center"/>
    </xf>
    <xf numFmtId="9" fontId="41" fillId="19" borderId="38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1.28515625" style="0" customWidth="1"/>
    <col min="2" max="2" width="3.00390625" style="1" customWidth="1"/>
    <col min="3" max="3" width="8.28125" style="2" customWidth="1"/>
    <col min="4" max="4" width="12.421875" style="3" customWidth="1"/>
    <col min="5" max="5" width="5.7109375" style="4" customWidth="1"/>
    <col min="6" max="6" width="5.140625" style="5" customWidth="1"/>
    <col min="7" max="7" width="4.00390625" style="6" customWidth="1"/>
    <col min="8" max="8" width="4.8515625" style="5" customWidth="1"/>
    <col min="9" max="9" width="5.28125" style="5" customWidth="1"/>
    <col min="10" max="10" width="3.71093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57421875" style="5" customWidth="1"/>
    <col min="15" max="15" width="5.140625" style="5" customWidth="1"/>
    <col min="16" max="16" width="4.7109375" style="7" customWidth="1"/>
    <col min="17" max="17" width="5.00390625" style="8" customWidth="1"/>
    <col min="18" max="18" width="4.28125" style="8" customWidth="1"/>
    <col min="19" max="19" width="3.57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7109375" style="6" customWidth="1"/>
    <col min="24" max="24" width="6.28125" style="7" customWidth="1"/>
    <col min="25" max="25" width="7.7109375" style="7" customWidth="1"/>
  </cols>
  <sheetData>
    <row r="1" spans="2:25" ht="21">
      <c r="B1" s="115" t="s">
        <v>55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2:25" s="9" customFormat="1" ht="21">
      <c r="B2" s="116" t="s">
        <v>58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3:28" ht="15.75" thickBot="1">
      <c r="C3" s="10"/>
      <c r="D3" s="11"/>
      <c r="E3" s="12"/>
      <c r="F3" s="13"/>
      <c r="G3" s="14"/>
      <c r="H3" s="13"/>
      <c r="I3" s="13"/>
      <c r="J3" s="15"/>
      <c r="K3" s="16"/>
      <c r="L3" s="16"/>
      <c r="M3" s="15"/>
      <c r="N3" s="13"/>
      <c r="O3" s="13"/>
      <c r="P3" s="15"/>
      <c r="Q3" s="16"/>
      <c r="R3" s="16"/>
      <c r="S3" s="15"/>
      <c r="T3" s="16"/>
      <c r="U3" s="15"/>
      <c r="V3" s="17"/>
      <c r="W3" s="14"/>
      <c r="X3" s="15"/>
      <c r="Y3" s="18"/>
      <c r="Z3" s="19"/>
      <c r="AA3" s="20"/>
      <c r="AB3" s="19"/>
    </row>
    <row r="4" spans="1:28" s="26" customFormat="1" ht="30.75" customHeight="1" thickBot="1" thickTop="1">
      <c r="A4" s="21"/>
      <c r="B4" s="22"/>
      <c r="C4" s="23"/>
      <c r="D4" s="24" t="s">
        <v>0</v>
      </c>
      <c r="E4" s="117" t="s">
        <v>1</v>
      </c>
      <c r="F4" s="117"/>
      <c r="G4" s="117"/>
      <c r="H4" s="109" t="s">
        <v>2</v>
      </c>
      <c r="I4" s="109"/>
      <c r="J4" s="109"/>
      <c r="K4" s="109" t="s">
        <v>3</v>
      </c>
      <c r="L4" s="109"/>
      <c r="M4" s="109"/>
      <c r="N4" s="109" t="s">
        <v>4</v>
      </c>
      <c r="O4" s="109"/>
      <c r="P4" s="109"/>
      <c r="Q4" s="109" t="s">
        <v>5</v>
      </c>
      <c r="R4" s="109"/>
      <c r="S4" s="109"/>
      <c r="T4" s="109" t="s">
        <v>6</v>
      </c>
      <c r="U4" s="109"/>
      <c r="V4" s="110" t="s">
        <v>7</v>
      </c>
      <c r="W4" s="110"/>
      <c r="X4" s="111" t="s">
        <v>8</v>
      </c>
      <c r="Y4" s="112" t="s">
        <v>9</v>
      </c>
      <c r="Z4" s="121" t="s">
        <v>10</v>
      </c>
      <c r="AA4" s="112" t="s">
        <v>80</v>
      </c>
      <c r="AB4" s="25"/>
    </row>
    <row r="5" spans="1:28" s="41" customFormat="1" ht="16.5" thickBot="1" thickTop="1">
      <c r="A5" s="27"/>
      <c r="B5" s="28"/>
      <c r="C5" s="29"/>
      <c r="D5" s="30"/>
      <c r="E5" s="31" t="s">
        <v>11</v>
      </c>
      <c r="F5" s="32" t="s">
        <v>12</v>
      </c>
      <c r="G5" s="33" t="s">
        <v>13</v>
      </c>
      <c r="H5" s="34" t="s">
        <v>14</v>
      </c>
      <c r="I5" s="32" t="s">
        <v>15</v>
      </c>
      <c r="J5" s="33" t="s">
        <v>13</v>
      </c>
      <c r="K5" s="34" t="s">
        <v>16</v>
      </c>
      <c r="L5" s="32" t="s">
        <v>11</v>
      </c>
      <c r="M5" s="33" t="s">
        <v>13</v>
      </c>
      <c r="N5" s="34" t="s">
        <v>17</v>
      </c>
      <c r="O5" s="32" t="s">
        <v>18</v>
      </c>
      <c r="P5" s="33" t="s">
        <v>13</v>
      </c>
      <c r="Q5" s="35" t="s">
        <v>19</v>
      </c>
      <c r="R5" s="36" t="s">
        <v>20</v>
      </c>
      <c r="S5" s="33" t="s">
        <v>13</v>
      </c>
      <c r="T5" s="37" t="s">
        <v>17</v>
      </c>
      <c r="U5" s="38" t="s">
        <v>13</v>
      </c>
      <c r="V5" s="37" t="s">
        <v>17</v>
      </c>
      <c r="W5" s="39" t="s">
        <v>13</v>
      </c>
      <c r="X5" s="111"/>
      <c r="Y5" s="112"/>
      <c r="Z5" s="121"/>
      <c r="AA5" s="112"/>
      <c r="AB5" s="40"/>
    </row>
    <row r="6" spans="1:28" s="5" customFormat="1" ht="16.5" thickBot="1" thickTop="1">
      <c r="A6" s="42"/>
      <c r="B6" s="58"/>
      <c r="C6" s="59"/>
      <c r="D6" s="89"/>
      <c r="E6" s="46"/>
      <c r="F6" s="47"/>
      <c r="G6" s="48"/>
      <c r="H6" s="49"/>
      <c r="I6" s="47"/>
      <c r="J6" s="50"/>
      <c r="K6" s="49"/>
      <c r="L6" s="47"/>
      <c r="M6" s="50"/>
      <c r="N6" s="49"/>
      <c r="O6" s="47"/>
      <c r="P6" s="50"/>
      <c r="Q6" s="49"/>
      <c r="R6" s="47"/>
      <c r="S6" s="50"/>
      <c r="T6" s="49"/>
      <c r="U6" s="51"/>
      <c r="V6" s="52"/>
      <c r="W6" s="53"/>
      <c r="X6" s="54"/>
      <c r="Y6" s="55"/>
      <c r="Z6" s="122"/>
      <c r="AA6" s="56"/>
      <c r="AB6" s="57"/>
    </row>
    <row r="7" spans="1:28" s="5" customFormat="1" ht="16.5" thickBot="1" thickTop="1">
      <c r="A7" s="42"/>
      <c r="B7" s="58">
        <v>4</v>
      </c>
      <c r="C7" s="88" t="s">
        <v>22</v>
      </c>
      <c r="D7" s="91" t="s">
        <v>47</v>
      </c>
      <c r="E7" s="93"/>
      <c r="F7" s="93">
        <v>3</v>
      </c>
      <c r="G7" s="62">
        <f>E7*$E$5+F7*$F$5</f>
        <v>-9</v>
      </c>
      <c r="H7" s="61"/>
      <c r="I7" s="61">
        <v>2</v>
      </c>
      <c r="J7" s="62">
        <f>H7*$H$5+I7*$I$5</f>
        <v>-8</v>
      </c>
      <c r="K7" s="93">
        <v>1</v>
      </c>
      <c r="L7" s="93">
        <v>1</v>
      </c>
      <c r="M7" s="62">
        <f>K7*$K$5+L7*$L$5</f>
        <v>11</v>
      </c>
      <c r="N7" s="93"/>
      <c r="O7" s="93">
        <v>3</v>
      </c>
      <c r="P7" s="62">
        <f>N7*$N$5+O7*$O$5</f>
        <v>-15</v>
      </c>
      <c r="Q7" s="93">
        <v>1</v>
      </c>
      <c r="R7" s="93"/>
      <c r="S7" s="62">
        <f>Q7*$Q$5+R7*$R$5</f>
        <v>2</v>
      </c>
      <c r="T7" s="61"/>
      <c r="U7" s="63">
        <f aca="true" t="shared" si="0" ref="U7:U22">T7*$T$5</f>
        <v>0</v>
      </c>
      <c r="V7" s="61"/>
      <c r="W7" s="64">
        <f aca="true" t="shared" si="1" ref="W7:W22">V7*$V$5</f>
        <v>0</v>
      </c>
      <c r="X7" s="65">
        <f>G7+J7+M7+P7+S7+U7+W7</f>
        <v>-19</v>
      </c>
      <c r="Y7" s="66" t="s">
        <v>73</v>
      </c>
      <c r="Z7" s="123">
        <f>(E7*2)+H7</f>
        <v>0</v>
      </c>
      <c r="AA7" s="106">
        <f>E7/(E7+F7)</f>
        <v>0</v>
      </c>
      <c r="AB7" s="57"/>
    </row>
    <row r="8" spans="1:28" s="5" customFormat="1" ht="16.5" thickBot="1" thickTop="1">
      <c r="A8" s="42"/>
      <c r="B8" s="58">
        <v>5</v>
      </c>
      <c r="C8" s="88" t="s">
        <v>42</v>
      </c>
      <c r="D8" s="91" t="s">
        <v>43</v>
      </c>
      <c r="E8" s="93">
        <v>3</v>
      </c>
      <c r="F8" s="93">
        <v>2</v>
      </c>
      <c r="G8" s="62">
        <f aca="true" t="shared" si="2" ref="G8:G22">E8*$E$5+F8*$F$5</f>
        <v>18</v>
      </c>
      <c r="H8" s="61">
        <v>2</v>
      </c>
      <c r="I8" s="61">
        <v>2</v>
      </c>
      <c r="J8" s="62">
        <f aca="true" t="shared" si="3" ref="J8:J22">H8*$H$5+I8*$I$5</f>
        <v>0</v>
      </c>
      <c r="K8" s="93"/>
      <c r="L8" s="93">
        <v>1</v>
      </c>
      <c r="M8" s="62">
        <f aca="true" t="shared" si="4" ref="M8:M22">K8*$K$5+L8*$L$5</f>
        <v>8</v>
      </c>
      <c r="N8" s="103">
        <v>6</v>
      </c>
      <c r="O8" s="93">
        <v>1</v>
      </c>
      <c r="P8" s="62">
        <f aca="true" t="shared" si="5" ref="P8:P22">N8*$N$5+O8*$O$5</f>
        <v>25</v>
      </c>
      <c r="Q8" s="93">
        <v>3</v>
      </c>
      <c r="R8" s="93"/>
      <c r="S8" s="62">
        <f aca="true" t="shared" si="6" ref="S8:S22">Q8*$Q$5+R8*$R$5</f>
        <v>6</v>
      </c>
      <c r="T8" s="61">
        <v>1</v>
      </c>
      <c r="U8" s="63">
        <f t="shared" si="0"/>
        <v>5</v>
      </c>
      <c r="V8" s="61">
        <v>2</v>
      </c>
      <c r="W8" s="64">
        <f t="shared" si="1"/>
        <v>10</v>
      </c>
      <c r="X8" s="65">
        <f>G8+J8+M8+P8+S8+U8+W8</f>
        <v>72</v>
      </c>
      <c r="Y8" s="66" t="s">
        <v>60</v>
      </c>
      <c r="Z8" s="123">
        <f aca="true" t="shared" si="7" ref="Z8:Z22">(E8*2)+H8</f>
        <v>8</v>
      </c>
      <c r="AA8" s="108">
        <f aca="true" t="shared" si="8" ref="AA8:AA22">E8/(E8+F8)</f>
        <v>0.6</v>
      </c>
      <c r="AB8" s="57"/>
    </row>
    <row r="9" spans="1:28" s="5" customFormat="1" ht="16.5" thickBot="1" thickTop="1">
      <c r="A9" s="42"/>
      <c r="B9" s="58">
        <v>6</v>
      </c>
      <c r="C9" s="88" t="s">
        <v>41</v>
      </c>
      <c r="D9" s="89" t="s">
        <v>40</v>
      </c>
      <c r="E9" s="93"/>
      <c r="F9" s="93">
        <v>1</v>
      </c>
      <c r="G9" s="62">
        <f t="shared" si="2"/>
        <v>-3</v>
      </c>
      <c r="H9" s="61"/>
      <c r="I9" s="61"/>
      <c r="J9" s="62">
        <f t="shared" si="3"/>
        <v>0</v>
      </c>
      <c r="K9" s="93"/>
      <c r="L9" s="93">
        <v>1</v>
      </c>
      <c r="M9" s="62">
        <f t="shared" si="4"/>
        <v>8</v>
      </c>
      <c r="N9" s="93">
        <v>3</v>
      </c>
      <c r="O9" s="93">
        <v>2</v>
      </c>
      <c r="P9" s="62">
        <f t="shared" si="5"/>
        <v>5</v>
      </c>
      <c r="Q9" s="93"/>
      <c r="R9" s="93">
        <v>1</v>
      </c>
      <c r="S9" s="62">
        <f t="shared" si="6"/>
        <v>-2</v>
      </c>
      <c r="T9" s="61"/>
      <c r="U9" s="63">
        <f t="shared" si="0"/>
        <v>0</v>
      </c>
      <c r="V9" s="93">
        <v>1</v>
      </c>
      <c r="W9" s="64">
        <f t="shared" si="1"/>
        <v>5</v>
      </c>
      <c r="X9" s="65">
        <f aca="true" t="shared" si="9" ref="X9:X22">G9+J9+M9+P9+S9+U9+W9</f>
        <v>13</v>
      </c>
      <c r="Y9" s="66" t="s">
        <v>67</v>
      </c>
      <c r="Z9" s="123">
        <f t="shared" si="7"/>
        <v>0</v>
      </c>
      <c r="AA9" s="106">
        <f t="shared" si="8"/>
        <v>0</v>
      </c>
      <c r="AB9" s="57"/>
    </row>
    <row r="10" spans="1:28" s="5" customFormat="1" ht="16.5" thickBot="1" thickTop="1">
      <c r="A10" s="42"/>
      <c r="B10" s="58">
        <v>7</v>
      </c>
      <c r="C10" s="59" t="s">
        <v>24</v>
      </c>
      <c r="D10" s="60" t="s">
        <v>25</v>
      </c>
      <c r="E10" s="93">
        <v>4</v>
      </c>
      <c r="F10" s="93">
        <v>13</v>
      </c>
      <c r="G10" s="62">
        <f t="shared" si="2"/>
        <v>-7</v>
      </c>
      <c r="H10" s="61"/>
      <c r="I10" s="61"/>
      <c r="J10" s="62">
        <f t="shared" si="3"/>
        <v>0</v>
      </c>
      <c r="K10" s="93">
        <v>1</v>
      </c>
      <c r="L10" s="93">
        <v>3</v>
      </c>
      <c r="M10" s="62">
        <f t="shared" si="4"/>
        <v>27</v>
      </c>
      <c r="N10" s="103">
        <v>9</v>
      </c>
      <c r="O10" s="93">
        <v>3</v>
      </c>
      <c r="P10" s="62">
        <f t="shared" si="5"/>
        <v>30</v>
      </c>
      <c r="Q10" s="93">
        <v>3</v>
      </c>
      <c r="R10" s="93">
        <v>1</v>
      </c>
      <c r="S10" s="62">
        <f t="shared" si="6"/>
        <v>4</v>
      </c>
      <c r="T10" s="61"/>
      <c r="U10" s="63">
        <f t="shared" si="0"/>
        <v>0</v>
      </c>
      <c r="V10" s="93">
        <v>1</v>
      </c>
      <c r="W10" s="64">
        <f t="shared" si="1"/>
        <v>5</v>
      </c>
      <c r="X10" s="65">
        <f t="shared" si="9"/>
        <v>59</v>
      </c>
      <c r="Y10" s="66" t="s">
        <v>62</v>
      </c>
      <c r="Z10" s="123">
        <f t="shared" si="7"/>
        <v>8</v>
      </c>
      <c r="AA10" s="124">
        <f t="shared" si="8"/>
        <v>0.23529411764705882</v>
      </c>
      <c r="AB10" s="57"/>
    </row>
    <row r="11" spans="1:28" s="5" customFormat="1" ht="16.5" thickBot="1" thickTop="1">
      <c r="A11" s="42"/>
      <c r="B11" s="68">
        <v>8</v>
      </c>
      <c r="C11" s="67" t="s">
        <v>32</v>
      </c>
      <c r="D11" s="60" t="s">
        <v>33</v>
      </c>
      <c r="E11" s="103">
        <v>5</v>
      </c>
      <c r="F11" s="93">
        <v>3</v>
      </c>
      <c r="G11" s="62">
        <f t="shared" si="2"/>
        <v>31</v>
      </c>
      <c r="H11" s="61">
        <v>2</v>
      </c>
      <c r="I11" s="61"/>
      <c r="J11" s="62">
        <f t="shared" si="3"/>
        <v>8</v>
      </c>
      <c r="K11" s="93">
        <v>4</v>
      </c>
      <c r="L11" s="93">
        <v>1</v>
      </c>
      <c r="M11" s="62">
        <f t="shared" si="4"/>
        <v>20</v>
      </c>
      <c r="N11" s="93">
        <v>2</v>
      </c>
      <c r="O11" s="93">
        <v>5</v>
      </c>
      <c r="P11" s="62">
        <f t="shared" si="5"/>
        <v>-15</v>
      </c>
      <c r="Q11" s="93">
        <v>5</v>
      </c>
      <c r="R11" s="93">
        <v>2</v>
      </c>
      <c r="S11" s="62">
        <f t="shared" si="6"/>
        <v>6</v>
      </c>
      <c r="T11" s="61"/>
      <c r="U11" s="63">
        <f t="shared" si="0"/>
        <v>0</v>
      </c>
      <c r="V11" s="93">
        <v>2</v>
      </c>
      <c r="W11" s="64">
        <f t="shared" si="1"/>
        <v>10</v>
      </c>
      <c r="X11" s="65">
        <f t="shared" si="9"/>
        <v>60</v>
      </c>
      <c r="Y11" s="66" t="s">
        <v>61</v>
      </c>
      <c r="Z11" s="123">
        <f t="shared" si="7"/>
        <v>12</v>
      </c>
      <c r="AA11" s="108">
        <f t="shared" si="8"/>
        <v>0.625</v>
      </c>
      <c r="AB11" s="57"/>
    </row>
    <row r="12" spans="1:28" s="5" customFormat="1" ht="16.5" thickBot="1" thickTop="1">
      <c r="A12" s="42"/>
      <c r="B12" s="68">
        <v>9</v>
      </c>
      <c r="C12" s="67" t="s">
        <v>32</v>
      </c>
      <c r="D12" s="89" t="s">
        <v>50</v>
      </c>
      <c r="E12" s="93"/>
      <c r="F12" s="93">
        <v>2</v>
      </c>
      <c r="G12" s="62">
        <f t="shared" si="2"/>
        <v>-6</v>
      </c>
      <c r="H12" s="61"/>
      <c r="I12" s="61">
        <v>2</v>
      </c>
      <c r="J12" s="62">
        <f t="shared" si="3"/>
        <v>-8</v>
      </c>
      <c r="K12" s="93">
        <v>1</v>
      </c>
      <c r="L12" s="93">
        <v>1</v>
      </c>
      <c r="M12" s="62">
        <f t="shared" si="4"/>
        <v>11</v>
      </c>
      <c r="N12" s="93">
        <v>1</v>
      </c>
      <c r="O12" s="93">
        <v>2</v>
      </c>
      <c r="P12" s="62">
        <f t="shared" si="5"/>
        <v>-5</v>
      </c>
      <c r="Q12" s="93">
        <v>2</v>
      </c>
      <c r="R12" s="93">
        <v>2</v>
      </c>
      <c r="S12" s="62">
        <f t="shared" si="6"/>
        <v>0</v>
      </c>
      <c r="T12" s="61"/>
      <c r="U12" s="63">
        <f t="shared" si="0"/>
        <v>0</v>
      </c>
      <c r="V12" s="93"/>
      <c r="W12" s="64">
        <f t="shared" si="1"/>
        <v>0</v>
      </c>
      <c r="X12" s="65">
        <f t="shared" si="9"/>
        <v>-8</v>
      </c>
      <c r="Y12" s="66" t="s">
        <v>72</v>
      </c>
      <c r="Z12" s="123">
        <f t="shared" si="7"/>
        <v>0</v>
      </c>
      <c r="AA12" s="124">
        <f t="shared" si="8"/>
        <v>0</v>
      </c>
      <c r="AB12" s="57"/>
    </row>
    <row r="13" spans="1:28" s="5" customFormat="1" ht="16.5" thickBot="1" thickTop="1">
      <c r="A13" s="42"/>
      <c r="B13" s="58">
        <v>34</v>
      </c>
      <c r="C13" s="59" t="s">
        <v>51</v>
      </c>
      <c r="D13" s="69" t="s">
        <v>44</v>
      </c>
      <c r="E13" s="93"/>
      <c r="F13" s="93">
        <v>1</v>
      </c>
      <c r="G13" s="62">
        <f t="shared" si="2"/>
        <v>-3</v>
      </c>
      <c r="H13" s="61"/>
      <c r="I13" s="61"/>
      <c r="J13" s="62">
        <f t="shared" si="3"/>
        <v>0</v>
      </c>
      <c r="K13" s="93"/>
      <c r="L13" s="93"/>
      <c r="M13" s="62">
        <f t="shared" si="4"/>
        <v>0</v>
      </c>
      <c r="N13" s="93"/>
      <c r="O13" s="93">
        <v>1</v>
      </c>
      <c r="P13" s="62">
        <f t="shared" si="5"/>
        <v>-5</v>
      </c>
      <c r="Q13" s="93"/>
      <c r="R13" s="93"/>
      <c r="S13" s="62">
        <f t="shared" si="6"/>
        <v>0</v>
      </c>
      <c r="T13" s="61"/>
      <c r="U13" s="63">
        <f t="shared" si="0"/>
        <v>0</v>
      </c>
      <c r="V13" s="93"/>
      <c r="W13" s="64">
        <f t="shared" si="1"/>
        <v>0</v>
      </c>
      <c r="X13" s="65">
        <f t="shared" si="9"/>
        <v>-8</v>
      </c>
      <c r="Y13" s="66" t="s">
        <v>72</v>
      </c>
      <c r="Z13" s="123">
        <f t="shared" si="7"/>
        <v>0</v>
      </c>
      <c r="AA13" s="124">
        <f t="shared" si="8"/>
        <v>0</v>
      </c>
      <c r="AB13" s="57"/>
    </row>
    <row r="14" spans="1:28" s="5" customFormat="1" ht="16.5" thickBot="1" thickTop="1">
      <c r="A14" s="42"/>
      <c r="B14" s="58">
        <v>11</v>
      </c>
      <c r="C14" s="59" t="s">
        <v>22</v>
      </c>
      <c r="D14" s="60" t="s">
        <v>23</v>
      </c>
      <c r="E14" s="93">
        <v>2</v>
      </c>
      <c r="F14" s="93">
        <v>4</v>
      </c>
      <c r="G14" s="62">
        <f t="shared" si="2"/>
        <v>4</v>
      </c>
      <c r="H14" s="61"/>
      <c r="I14" s="61"/>
      <c r="J14" s="62">
        <f t="shared" si="3"/>
        <v>0</v>
      </c>
      <c r="K14" s="93">
        <v>1</v>
      </c>
      <c r="L14" s="93">
        <v>1</v>
      </c>
      <c r="M14" s="62">
        <f t="shared" si="4"/>
        <v>11</v>
      </c>
      <c r="N14" s="93">
        <v>2</v>
      </c>
      <c r="O14" s="93">
        <v>3</v>
      </c>
      <c r="P14" s="62">
        <f t="shared" si="5"/>
        <v>-5</v>
      </c>
      <c r="Q14" s="93">
        <v>3</v>
      </c>
      <c r="R14" s="93"/>
      <c r="S14" s="62">
        <f t="shared" si="6"/>
        <v>6</v>
      </c>
      <c r="T14" s="61"/>
      <c r="U14" s="63">
        <f t="shared" si="0"/>
        <v>0</v>
      </c>
      <c r="V14" s="93"/>
      <c r="W14" s="64">
        <f t="shared" si="1"/>
        <v>0</v>
      </c>
      <c r="X14" s="65">
        <f>G14+J14+M14+P14+S14+U14+W14</f>
        <v>16</v>
      </c>
      <c r="Y14" s="66" t="s">
        <v>66</v>
      </c>
      <c r="Z14" s="123">
        <f t="shared" si="7"/>
        <v>4</v>
      </c>
      <c r="AA14" s="108">
        <f t="shared" si="8"/>
        <v>0.3333333333333333</v>
      </c>
      <c r="AB14" s="57"/>
    </row>
    <row r="15" spans="1:28" s="5" customFormat="1" ht="16.5" thickBot="1" thickTop="1">
      <c r="A15" s="42"/>
      <c r="B15" s="58">
        <v>12</v>
      </c>
      <c r="C15" s="88" t="s">
        <v>36</v>
      </c>
      <c r="D15" s="89" t="s">
        <v>21</v>
      </c>
      <c r="E15" s="93">
        <v>1</v>
      </c>
      <c r="F15" s="93">
        <v>5</v>
      </c>
      <c r="G15" s="62">
        <f t="shared" si="2"/>
        <v>-7</v>
      </c>
      <c r="H15" s="61"/>
      <c r="I15" s="61">
        <v>2</v>
      </c>
      <c r="J15" s="62">
        <f t="shared" si="3"/>
        <v>-8</v>
      </c>
      <c r="K15" s="93">
        <v>3</v>
      </c>
      <c r="L15" s="103">
        <v>4</v>
      </c>
      <c r="M15" s="62">
        <f t="shared" si="4"/>
        <v>41</v>
      </c>
      <c r="N15" s="93">
        <v>4</v>
      </c>
      <c r="O15" s="93"/>
      <c r="P15" s="62">
        <f t="shared" si="5"/>
        <v>20</v>
      </c>
      <c r="Q15" s="93">
        <v>2</v>
      </c>
      <c r="R15" s="93">
        <v>2</v>
      </c>
      <c r="S15" s="62">
        <f t="shared" si="6"/>
        <v>0</v>
      </c>
      <c r="T15" s="61"/>
      <c r="U15" s="63">
        <f t="shared" si="0"/>
        <v>0</v>
      </c>
      <c r="V15" s="93"/>
      <c r="W15" s="64">
        <f t="shared" si="1"/>
        <v>0</v>
      </c>
      <c r="X15" s="65">
        <f t="shared" si="9"/>
        <v>46</v>
      </c>
      <c r="Y15" s="66" t="s">
        <v>64</v>
      </c>
      <c r="Z15" s="123">
        <f t="shared" si="7"/>
        <v>2</v>
      </c>
      <c r="AA15" s="124">
        <f t="shared" si="8"/>
        <v>0.16666666666666666</v>
      </c>
      <c r="AB15" s="57"/>
    </row>
    <row r="16" spans="1:28" s="5" customFormat="1" ht="16.5" thickBot="1" thickTop="1">
      <c r="A16" s="42"/>
      <c r="B16" s="68">
        <v>13</v>
      </c>
      <c r="C16" s="88" t="s">
        <v>26</v>
      </c>
      <c r="D16" s="60" t="s">
        <v>27</v>
      </c>
      <c r="E16" s="93"/>
      <c r="F16" s="93">
        <v>6</v>
      </c>
      <c r="G16" s="62">
        <f t="shared" si="2"/>
        <v>-18</v>
      </c>
      <c r="H16" s="61"/>
      <c r="I16" s="61"/>
      <c r="J16" s="62">
        <f t="shared" si="3"/>
        <v>0</v>
      </c>
      <c r="K16" s="93"/>
      <c r="L16" s="93">
        <v>3</v>
      </c>
      <c r="M16" s="62">
        <f t="shared" si="4"/>
        <v>24</v>
      </c>
      <c r="N16" s="93">
        <v>1</v>
      </c>
      <c r="O16" s="93">
        <v>2</v>
      </c>
      <c r="P16" s="62">
        <f t="shared" si="5"/>
        <v>-5</v>
      </c>
      <c r="Q16" s="93"/>
      <c r="R16" s="93">
        <v>1</v>
      </c>
      <c r="S16" s="62">
        <f t="shared" si="6"/>
        <v>-2</v>
      </c>
      <c r="T16" s="61"/>
      <c r="U16" s="63">
        <f t="shared" si="0"/>
        <v>0</v>
      </c>
      <c r="V16" s="93"/>
      <c r="W16" s="64">
        <f t="shared" si="1"/>
        <v>0</v>
      </c>
      <c r="X16" s="65">
        <f t="shared" si="9"/>
        <v>-1</v>
      </c>
      <c r="Y16" s="66" t="s">
        <v>69</v>
      </c>
      <c r="Z16" s="123">
        <f t="shared" si="7"/>
        <v>0</v>
      </c>
      <c r="AA16" s="124">
        <f t="shared" si="8"/>
        <v>0</v>
      </c>
      <c r="AB16" s="57"/>
    </row>
    <row r="17" spans="1:28" s="5" customFormat="1" ht="16.5" thickBot="1" thickTop="1">
      <c r="A17" s="42"/>
      <c r="B17" s="58">
        <v>14</v>
      </c>
      <c r="C17" s="90" t="s">
        <v>28</v>
      </c>
      <c r="D17" s="69" t="s">
        <v>29</v>
      </c>
      <c r="E17" s="93">
        <v>2</v>
      </c>
      <c r="F17" s="93">
        <v>5</v>
      </c>
      <c r="G17" s="62">
        <f t="shared" si="2"/>
        <v>1</v>
      </c>
      <c r="H17" s="61">
        <v>1</v>
      </c>
      <c r="I17" s="61">
        <v>1</v>
      </c>
      <c r="J17" s="62">
        <f t="shared" si="3"/>
        <v>0</v>
      </c>
      <c r="K17" s="93"/>
      <c r="L17" s="103">
        <v>5</v>
      </c>
      <c r="M17" s="62">
        <f t="shared" si="4"/>
        <v>40</v>
      </c>
      <c r="N17" s="93">
        <v>1</v>
      </c>
      <c r="O17" s="93"/>
      <c r="P17" s="62">
        <f t="shared" si="5"/>
        <v>5</v>
      </c>
      <c r="Q17" s="93">
        <v>1</v>
      </c>
      <c r="R17" s="93"/>
      <c r="S17" s="62">
        <f t="shared" si="6"/>
        <v>2</v>
      </c>
      <c r="T17" s="61"/>
      <c r="U17" s="63">
        <f t="shared" si="0"/>
        <v>0</v>
      </c>
      <c r="V17" s="93"/>
      <c r="W17" s="64">
        <f t="shared" si="1"/>
        <v>0</v>
      </c>
      <c r="X17" s="65">
        <f t="shared" si="9"/>
        <v>48</v>
      </c>
      <c r="Y17" s="66" t="s">
        <v>63</v>
      </c>
      <c r="Z17" s="123">
        <f t="shared" si="7"/>
        <v>5</v>
      </c>
      <c r="AA17" s="124">
        <f t="shared" si="8"/>
        <v>0.2857142857142857</v>
      </c>
      <c r="AB17" s="57"/>
    </row>
    <row r="18" spans="1:28" s="5" customFormat="1" ht="16.5" thickBot="1" thickTop="1">
      <c r="A18" s="42"/>
      <c r="B18" s="58">
        <v>21</v>
      </c>
      <c r="C18" s="67" t="s">
        <v>30</v>
      </c>
      <c r="D18" s="60" t="s">
        <v>31</v>
      </c>
      <c r="E18" s="93">
        <v>2</v>
      </c>
      <c r="F18" s="93">
        <v>2</v>
      </c>
      <c r="G18" s="62">
        <f t="shared" si="2"/>
        <v>10</v>
      </c>
      <c r="H18" s="61"/>
      <c r="I18" s="61"/>
      <c r="J18" s="62">
        <f t="shared" si="3"/>
        <v>0</v>
      </c>
      <c r="K18" s="93">
        <v>1</v>
      </c>
      <c r="L18" s="93">
        <v>1</v>
      </c>
      <c r="M18" s="62">
        <f t="shared" si="4"/>
        <v>11</v>
      </c>
      <c r="N18" s="93">
        <v>3</v>
      </c>
      <c r="O18" s="93">
        <v>3</v>
      </c>
      <c r="P18" s="62">
        <f t="shared" si="5"/>
        <v>0</v>
      </c>
      <c r="Q18" s="93"/>
      <c r="R18" s="93"/>
      <c r="S18" s="62">
        <f t="shared" si="6"/>
        <v>0</v>
      </c>
      <c r="T18" s="61">
        <v>1</v>
      </c>
      <c r="U18" s="63">
        <f t="shared" si="0"/>
        <v>5</v>
      </c>
      <c r="V18" s="93"/>
      <c r="W18" s="64">
        <f t="shared" si="1"/>
        <v>0</v>
      </c>
      <c r="X18" s="65">
        <f t="shared" si="9"/>
        <v>26</v>
      </c>
      <c r="Y18" s="66" t="s">
        <v>65</v>
      </c>
      <c r="Z18" s="123">
        <f t="shared" si="7"/>
        <v>4</v>
      </c>
      <c r="AA18" s="108">
        <f t="shared" si="8"/>
        <v>0.5</v>
      </c>
      <c r="AB18" s="57"/>
    </row>
    <row r="19" spans="1:28" ht="16.5" thickBot="1" thickTop="1">
      <c r="A19" s="70"/>
      <c r="B19" s="58">
        <v>22</v>
      </c>
      <c r="C19" s="90" t="s">
        <v>45</v>
      </c>
      <c r="D19" s="89" t="s">
        <v>46</v>
      </c>
      <c r="E19" s="93"/>
      <c r="F19" s="93">
        <v>1</v>
      </c>
      <c r="G19" s="62">
        <f t="shared" si="2"/>
        <v>-3</v>
      </c>
      <c r="H19" s="61"/>
      <c r="I19" s="61"/>
      <c r="J19" s="62">
        <f t="shared" si="3"/>
        <v>0</v>
      </c>
      <c r="K19" s="93">
        <v>1</v>
      </c>
      <c r="L19" s="93"/>
      <c r="M19" s="62">
        <f t="shared" si="4"/>
        <v>3</v>
      </c>
      <c r="N19" s="93"/>
      <c r="O19" s="93">
        <v>2</v>
      </c>
      <c r="P19" s="62">
        <f t="shared" si="5"/>
        <v>-10</v>
      </c>
      <c r="Q19" s="93"/>
      <c r="R19" s="93">
        <v>3</v>
      </c>
      <c r="S19" s="62">
        <f t="shared" si="6"/>
        <v>-6</v>
      </c>
      <c r="T19" s="103">
        <v>3</v>
      </c>
      <c r="U19" s="63">
        <f t="shared" si="0"/>
        <v>15</v>
      </c>
      <c r="V19" s="93"/>
      <c r="W19" s="64">
        <f t="shared" si="1"/>
        <v>0</v>
      </c>
      <c r="X19" s="65">
        <f t="shared" si="9"/>
        <v>-1</v>
      </c>
      <c r="Y19" s="66" t="s">
        <v>69</v>
      </c>
      <c r="Z19" s="123">
        <f t="shared" si="7"/>
        <v>0</v>
      </c>
      <c r="AA19" s="124">
        <f t="shared" si="8"/>
        <v>0</v>
      </c>
      <c r="AB19" s="19"/>
    </row>
    <row r="20" spans="1:28" ht="16.5" thickBot="1" thickTop="1">
      <c r="A20" s="70"/>
      <c r="B20" s="58">
        <v>24</v>
      </c>
      <c r="C20" s="88" t="s">
        <v>37</v>
      </c>
      <c r="D20" s="89" t="s">
        <v>38</v>
      </c>
      <c r="E20" s="93"/>
      <c r="F20" s="93"/>
      <c r="G20" s="62">
        <f t="shared" si="2"/>
        <v>0</v>
      </c>
      <c r="H20" s="61"/>
      <c r="I20" s="61"/>
      <c r="J20" s="62">
        <f t="shared" si="3"/>
        <v>0</v>
      </c>
      <c r="K20" s="93"/>
      <c r="L20" s="93">
        <v>1</v>
      </c>
      <c r="M20" s="62">
        <f t="shared" si="4"/>
        <v>8</v>
      </c>
      <c r="N20" s="93">
        <v>1</v>
      </c>
      <c r="O20" s="93">
        <v>1</v>
      </c>
      <c r="P20" s="62">
        <f t="shared" si="5"/>
        <v>0</v>
      </c>
      <c r="Q20" s="93"/>
      <c r="R20" s="93">
        <v>1</v>
      </c>
      <c r="S20" s="62">
        <f t="shared" si="6"/>
        <v>-2</v>
      </c>
      <c r="T20" s="61">
        <v>1</v>
      </c>
      <c r="U20" s="63">
        <f t="shared" si="0"/>
        <v>5</v>
      </c>
      <c r="V20" s="93"/>
      <c r="W20" s="64">
        <f t="shared" si="1"/>
        <v>0</v>
      </c>
      <c r="X20" s="65">
        <f t="shared" si="9"/>
        <v>11</v>
      </c>
      <c r="Y20" s="66" t="s">
        <v>68</v>
      </c>
      <c r="Z20" s="123">
        <f t="shared" si="7"/>
        <v>0</v>
      </c>
      <c r="AA20" s="124">
        <v>0</v>
      </c>
      <c r="AB20" s="19"/>
    </row>
    <row r="21" spans="1:28" ht="16.5" thickBot="1" thickTop="1">
      <c r="A21" s="70"/>
      <c r="B21" s="58">
        <v>41</v>
      </c>
      <c r="C21" s="88" t="s">
        <v>32</v>
      </c>
      <c r="D21" s="89" t="s">
        <v>52</v>
      </c>
      <c r="E21" s="93"/>
      <c r="F21" s="93"/>
      <c r="G21" s="62">
        <f t="shared" si="2"/>
        <v>0</v>
      </c>
      <c r="H21" s="61"/>
      <c r="I21" s="61"/>
      <c r="J21" s="62">
        <f t="shared" si="3"/>
        <v>0</v>
      </c>
      <c r="K21" s="93">
        <v>1</v>
      </c>
      <c r="L21" s="93"/>
      <c r="M21" s="62">
        <f t="shared" si="4"/>
        <v>3</v>
      </c>
      <c r="N21" s="93"/>
      <c r="O21" s="93">
        <v>3</v>
      </c>
      <c r="P21" s="62">
        <f t="shared" si="5"/>
        <v>-15</v>
      </c>
      <c r="Q21" s="93"/>
      <c r="R21" s="93"/>
      <c r="S21" s="62">
        <f t="shared" si="6"/>
        <v>0</v>
      </c>
      <c r="T21" s="61"/>
      <c r="U21" s="63">
        <f t="shared" si="0"/>
        <v>0</v>
      </c>
      <c r="V21" s="93">
        <v>1</v>
      </c>
      <c r="W21" s="64">
        <f t="shared" si="1"/>
        <v>5</v>
      </c>
      <c r="X21" s="65">
        <f>G21+J21+M21+P21+S21+U21+W21</f>
        <v>-7</v>
      </c>
      <c r="Y21" s="66" t="s">
        <v>71</v>
      </c>
      <c r="Z21" s="123">
        <f t="shared" si="7"/>
        <v>0</v>
      </c>
      <c r="AA21" s="124">
        <v>0</v>
      </c>
      <c r="AB21" s="19"/>
    </row>
    <row r="22" spans="1:28" ht="16.5" thickBot="1" thickTop="1">
      <c r="A22" s="70"/>
      <c r="B22" s="58">
        <v>12</v>
      </c>
      <c r="C22" s="88" t="s">
        <v>53</v>
      </c>
      <c r="D22" s="89" t="s">
        <v>54</v>
      </c>
      <c r="E22" s="93"/>
      <c r="F22" s="93"/>
      <c r="G22" s="62">
        <f t="shared" si="2"/>
        <v>0</v>
      </c>
      <c r="H22" s="61"/>
      <c r="I22" s="61"/>
      <c r="J22" s="62">
        <f t="shared" si="3"/>
        <v>0</v>
      </c>
      <c r="K22" s="93"/>
      <c r="L22" s="93"/>
      <c r="M22" s="62">
        <f t="shared" si="4"/>
        <v>0</v>
      </c>
      <c r="N22" s="93"/>
      <c r="O22" s="93"/>
      <c r="P22" s="62">
        <f t="shared" si="5"/>
        <v>0</v>
      </c>
      <c r="Q22" s="93"/>
      <c r="R22" s="93">
        <v>2</v>
      </c>
      <c r="S22" s="62">
        <f t="shared" si="6"/>
        <v>-4</v>
      </c>
      <c r="T22" s="61"/>
      <c r="U22" s="63">
        <f t="shared" si="0"/>
        <v>0</v>
      </c>
      <c r="V22" s="93"/>
      <c r="W22" s="64">
        <f t="shared" si="1"/>
        <v>0</v>
      </c>
      <c r="X22" s="65">
        <f t="shared" si="9"/>
        <v>-4</v>
      </c>
      <c r="Y22" s="66" t="s">
        <v>70</v>
      </c>
      <c r="Z22" s="123">
        <f t="shared" si="7"/>
        <v>0</v>
      </c>
      <c r="AA22" s="124">
        <v>0</v>
      </c>
      <c r="AB22" s="19"/>
    </row>
    <row r="23" spans="1:28" ht="16.5" thickBot="1" thickTop="1">
      <c r="A23" s="70"/>
      <c r="B23" s="71"/>
      <c r="C23" s="72"/>
      <c r="D23" s="73"/>
      <c r="E23" s="74"/>
      <c r="F23" s="75"/>
      <c r="G23" s="62"/>
      <c r="H23" s="74"/>
      <c r="I23" s="75"/>
      <c r="J23" s="62"/>
      <c r="K23" s="74"/>
      <c r="L23" s="75"/>
      <c r="M23" s="62"/>
      <c r="N23" s="74"/>
      <c r="O23" s="75"/>
      <c r="P23" s="62"/>
      <c r="Q23" s="74"/>
      <c r="R23" s="75"/>
      <c r="S23" s="62"/>
      <c r="T23" s="74"/>
      <c r="U23" s="63"/>
      <c r="V23" s="75"/>
      <c r="W23" s="64"/>
      <c r="X23" s="65"/>
      <c r="Y23" s="76"/>
      <c r="Z23" s="123"/>
      <c r="AA23" s="107"/>
      <c r="AB23" s="19"/>
    </row>
    <row r="24" spans="1:28" ht="16.5" thickBot="1" thickTop="1">
      <c r="A24" s="70"/>
      <c r="B24" s="77"/>
      <c r="C24" s="78"/>
      <c r="D24" s="79"/>
      <c r="E24" s="80">
        <f>SUM(E7:E22)</f>
        <v>19</v>
      </c>
      <c r="F24" s="80">
        <f>SUM(F7:F23)</f>
        <v>48</v>
      </c>
      <c r="G24" s="80"/>
      <c r="H24" s="80">
        <f>SUM(H7:H22)</f>
        <v>5</v>
      </c>
      <c r="I24" s="80">
        <f>SUM(I7:I22)</f>
        <v>9</v>
      </c>
      <c r="J24" s="80"/>
      <c r="K24" s="80">
        <f>SUM(K7:K22)</f>
        <v>14</v>
      </c>
      <c r="L24" s="80">
        <f>SUM(L7:L23)</f>
        <v>23</v>
      </c>
      <c r="M24" s="80"/>
      <c r="N24" s="80">
        <f>SUM(N7:N22)</f>
        <v>33</v>
      </c>
      <c r="O24" s="80">
        <f>SUM(O7:O23)</f>
        <v>31</v>
      </c>
      <c r="P24" s="80"/>
      <c r="Q24" s="80">
        <f>SUM(Q7:Q22)</f>
        <v>20</v>
      </c>
      <c r="R24" s="80">
        <f>SUM(R7:R22)</f>
        <v>15</v>
      </c>
      <c r="S24" s="80"/>
      <c r="T24" s="80">
        <f>SUM(T7:T22)</f>
        <v>6</v>
      </c>
      <c r="U24" s="80"/>
      <c r="V24" s="80">
        <f>SUM(V7:V22)</f>
        <v>7</v>
      </c>
      <c r="W24" s="80"/>
      <c r="X24" s="80">
        <f>SUM(X7:X22)</f>
        <v>303</v>
      </c>
      <c r="Y24" s="81"/>
      <c r="Z24" s="82">
        <f>SUM(Z7:Z22)</f>
        <v>43</v>
      </c>
      <c r="AA24" s="82"/>
      <c r="AB24" s="19"/>
    </row>
    <row r="25" spans="6:26" ht="15.75" thickTop="1">
      <c r="F25" s="92">
        <f>E24/(E24+F24)</f>
        <v>0.2835820895522388</v>
      </c>
      <c r="H25" s="41"/>
      <c r="I25" s="92">
        <f>H24/(H24+I24)</f>
        <v>0.35714285714285715</v>
      </c>
      <c r="Z25" s="84"/>
    </row>
    <row r="26" spans="2:9" ht="15">
      <c r="B26" s="114" t="s">
        <v>48</v>
      </c>
      <c r="C26" s="114"/>
      <c r="D26" s="114"/>
      <c r="E26" s="114"/>
      <c r="F26" s="114"/>
      <c r="G26" s="113" t="s">
        <v>82</v>
      </c>
      <c r="H26" s="113"/>
      <c r="I26" s="94">
        <v>0.17</v>
      </c>
    </row>
    <row r="27" spans="2:9" ht="15">
      <c r="B27" s="3"/>
      <c r="C27" s="3" t="s">
        <v>49</v>
      </c>
      <c r="E27" s="3"/>
      <c r="G27" s="85"/>
      <c r="H27" s="85"/>
      <c r="I27" s="83"/>
    </row>
  </sheetData>
  <sheetProtection selectLockedCells="1" selectUnlockedCells="1"/>
  <mergeCells count="15">
    <mergeCell ref="AA4:AA5"/>
    <mergeCell ref="Y4:Y5"/>
    <mergeCell ref="Z4:Z5"/>
    <mergeCell ref="G26:H26"/>
    <mergeCell ref="B26:F26"/>
    <mergeCell ref="B1:Y1"/>
    <mergeCell ref="B2:Y2"/>
    <mergeCell ref="E4:G4"/>
    <mergeCell ref="H4:J4"/>
    <mergeCell ref="K4:M4"/>
    <mergeCell ref="N4:P4"/>
    <mergeCell ref="Q4:S4"/>
    <mergeCell ref="T4:U4"/>
    <mergeCell ref="V4:W4"/>
    <mergeCell ref="X4:X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1.28515625" style="0" customWidth="1"/>
    <col min="2" max="2" width="3.00390625" style="1" customWidth="1"/>
    <col min="3" max="3" width="8.28125" style="2" customWidth="1"/>
    <col min="4" max="4" width="12.421875" style="3" customWidth="1"/>
    <col min="5" max="5" width="5.7109375" style="4" customWidth="1"/>
    <col min="6" max="6" width="5.140625" style="5" customWidth="1"/>
    <col min="7" max="7" width="4.00390625" style="6" customWidth="1"/>
    <col min="8" max="8" width="4.8515625" style="5" customWidth="1"/>
    <col min="9" max="9" width="5.28125" style="5" customWidth="1"/>
    <col min="10" max="10" width="3.71093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57421875" style="5" customWidth="1"/>
    <col min="15" max="15" width="5.140625" style="5" customWidth="1"/>
    <col min="16" max="16" width="4.7109375" style="7" customWidth="1"/>
    <col min="17" max="17" width="5.00390625" style="8" customWidth="1"/>
    <col min="18" max="18" width="4.28125" style="8" customWidth="1"/>
    <col min="19" max="19" width="3.57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7109375" style="6" customWidth="1"/>
    <col min="24" max="24" width="6.28125" style="7" customWidth="1"/>
    <col min="25" max="25" width="7.7109375" style="7" customWidth="1"/>
  </cols>
  <sheetData>
    <row r="1" spans="2:25" ht="21">
      <c r="B1" s="115" t="s">
        <v>55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2:25" s="9" customFormat="1" ht="21">
      <c r="B2" s="116" t="s">
        <v>59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3:28" ht="15.75" thickBot="1">
      <c r="C3" s="10"/>
      <c r="D3" s="11"/>
      <c r="E3" s="12"/>
      <c r="F3" s="13"/>
      <c r="G3" s="14"/>
      <c r="H3" s="13"/>
      <c r="I3" s="13"/>
      <c r="J3" s="15"/>
      <c r="K3" s="16"/>
      <c r="L3" s="16"/>
      <c r="M3" s="15"/>
      <c r="N3" s="13"/>
      <c r="O3" s="13"/>
      <c r="P3" s="15"/>
      <c r="Q3" s="16"/>
      <c r="R3" s="16"/>
      <c r="S3" s="15"/>
      <c r="T3" s="16"/>
      <c r="U3" s="15"/>
      <c r="V3" s="17"/>
      <c r="W3" s="14"/>
      <c r="X3" s="15"/>
      <c r="Y3" s="18"/>
      <c r="Z3" s="19"/>
      <c r="AA3" s="20"/>
      <c r="AB3" s="19"/>
    </row>
    <row r="4" spans="1:28" s="26" customFormat="1" ht="30.75" customHeight="1" thickBot="1" thickTop="1">
      <c r="A4" s="21"/>
      <c r="B4" s="22"/>
      <c r="C4" s="23"/>
      <c r="D4" s="24" t="s">
        <v>0</v>
      </c>
      <c r="E4" s="117" t="s">
        <v>1</v>
      </c>
      <c r="F4" s="117"/>
      <c r="G4" s="117"/>
      <c r="H4" s="109" t="s">
        <v>2</v>
      </c>
      <c r="I4" s="109"/>
      <c r="J4" s="109"/>
      <c r="K4" s="109" t="s">
        <v>3</v>
      </c>
      <c r="L4" s="109"/>
      <c r="M4" s="109"/>
      <c r="N4" s="109" t="s">
        <v>4</v>
      </c>
      <c r="O4" s="109"/>
      <c r="P4" s="109"/>
      <c r="Q4" s="109" t="s">
        <v>5</v>
      </c>
      <c r="R4" s="109"/>
      <c r="S4" s="109"/>
      <c r="T4" s="109" t="s">
        <v>6</v>
      </c>
      <c r="U4" s="109"/>
      <c r="V4" s="110" t="s">
        <v>7</v>
      </c>
      <c r="W4" s="110"/>
      <c r="X4" s="111" t="s">
        <v>8</v>
      </c>
      <c r="Y4" s="112" t="s">
        <v>9</v>
      </c>
      <c r="Z4" s="121" t="s">
        <v>10</v>
      </c>
      <c r="AA4" s="112" t="s">
        <v>80</v>
      </c>
      <c r="AB4" s="25"/>
    </row>
    <row r="5" spans="1:28" s="41" customFormat="1" ht="16.5" thickBot="1" thickTop="1">
      <c r="A5" s="27"/>
      <c r="B5" s="28"/>
      <c r="C5" s="29"/>
      <c r="D5" s="30"/>
      <c r="E5" s="31" t="s">
        <v>11</v>
      </c>
      <c r="F5" s="32" t="s">
        <v>12</v>
      </c>
      <c r="G5" s="33" t="s">
        <v>13</v>
      </c>
      <c r="H5" s="34" t="s">
        <v>14</v>
      </c>
      <c r="I5" s="32" t="s">
        <v>15</v>
      </c>
      <c r="J5" s="33" t="s">
        <v>13</v>
      </c>
      <c r="K5" s="34" t="s">
        <v>16</v>
      </c>
      <c r="L5" s="32" t="s">
        <v>11</v>
      </c>
      <c r="M5" s="33" t="s">
        <v>13</v>
      </c>
      <c r="N5" s="34" t="s">
        <v>17</v>
      </c>
      <c r="O5" s="32" t="s">
        <v>18</v>
      </c>
      <c r="P5" s="33" t="s">
        <v>13</v>
      </c>
      <c r="Q5" s="35" t="s">
        <v>19</v>
      </c>
      <c r="R5" s="36" t="s">
        <v>20</v>
      </c>
      <c r="S5" s="33" t="s">
        <v>13</v>
      </c>
      <c r="T5" s="37" t="s">
        <v>17</v>
      </c>
      <c r="U5" s="38" t="s">
        <v>13</v>
      </c>
      <c r="V5" s="37" t="s">
        <v>17</v>
      </c>
      <c r="W5" s="39" t="s">
        <v>13</v>
      </c>
      <c r="X5" s="111"/>
      <c r="Y5" s="112"/>
      <c r="Z5" s="121"/>
      <c r="AA5" s="112"/>
      <c r="AB5" s="40"/>
    </row>
    <row r="6" spans="1:28" s="5" customFormat="1" ht="16.5" thickBot="1" thickTop="1">
      <c r="A6" s="42"/>
      <c r="B6" s="43"/>
      <c r="C6" s="44"/>
      <c r="D6" s="45"/>
      <c r="E6" s="46"/>
      <c r="F6" s="47"/>
      <c r="G6" s="48"/>
      <c r="H6" s="49"/>
      <c r="I6" s="47"/>
      <c r="J6" s="50"/>
      <c r="K6" s="49"/>
      <c r="L6" s="47"/>
      <c r="M6" s="50"/>
      <c r="N6" s="49"/>
      <c r="O6" s="47"/>
      <c r="P6" s="50"/>
      <c r="Q6" s="49"/>
      <c r="R6" s="47"/>
      <c r="S6" s="50"/>
      <c r="T6" s="49"/>
      <c r="U6" s="51"/>
      <c r="V6" s="52"/>
      <c r="W6" s="53"/>
      <c r="X6" s="54"/>
      <c r="Y6" s="55"/>
      <c r="Z6" s="122"/>
      <c r="AA6" s="56"/>
      <c r="AB6" s="57"/>
    </row>
    <row r="7" spans="1:28" s="5" customFormat="1" ht="16.5" thickBot="1" thickTop="1">
      <c r="A7" s="42"/>
      <c r="B7" s="58">
        <v>4</v>
      </c>
      <c r="C7" s="88" t="s">
        <v>22</v>
      </c>
      <c r="D7" s="91" t="s">
        <v>47</v>
      </c>
      <c r="E7" s="93">
        <v>2</v>
      </c>
      <c r="F7" s="93">
        <v>4</v>
      </c>
      <c r="G7" s="62">
        <f>E7*$E$5+F7*$F$5</f>
        <v>4</v>
      </c>
      <c r="H7" s="61"/>
      <c r="I7" s="61"/>
      <c r="J7" s="62">
        <f>H7*$H$5+I7*$I$5</f>
        <v>0</v>
      </c>
      <c r="K7" s="93">
        <v>3</v>
      </c>
      <c r="L7" s="93">
        <v>1</v>
      </c>
      <c r="M7" s="62">
        <f>K7*$K$5+L7*$L$5</f>
        <v>17</v>
      </c>
      <c r="N7" s="93">
        <v>2</v>
      </c>
      <c r="O7" s="93">
        <v>4</v>
      </c>
      <c r="P7" s="62">
        <f>N7*$N$5+O7*$O$5</f>
        <v>-10</v>
      </c>
      <c r="Q7" s="93"/>
      <c r="R7" s="93">
        <v>3</v>
      </c>
      <c r="S7" s="62">
        <f>Q7*$Q$5+R7*$R$5</f>
        <v>-6</v>
      </c>
      <c r="T7" s="61"/>
      <c r="U7" s="63">
        <f aca="true" t="shared" si="0" ref="U7:U22">T7*$T$5</f>
        <v>0</v>
      </c>
      <c r="V7" s="61">
        <v>1</v>
      </c>
      <c r="W7" s="64">
        <f aca="true" t="shared" si="1" ref="W7:W22">V7*$V$5</f>
        <v>5</v>
      </c>
      <c r="X7" s="65">
        <f>G7+J7+M7+P7+S7+U7+W7</f>
        <v>10</v>
      </c>
      <c r="Y7" s="66" t="s">
        <v>74</v>
      </c>
      <c r="Z7" s="123">
        <f>(E7*2)+H7</f>
        <v>4</v>
      </c>
      <c r="AA7" s="108">
        <f>E7/(E7+F7)</f>
        <v>0.3333333333333333</v>
      </c>
      <c r="AB7" s="57"/>
    </row>
    <row r="8" spans="1:28" s="5" customFormat="1" ht="16.5" thickBot="1" thickTop="1">
      <c r="A8" s="42"/>
      <c r="B8" s="58">
        <v>5</v>
      </c>
      <c r="C8" s="88" t="s">
        <v>42</v>
      </c>
      <c r="D8" s="91" t="s">
        <v>43</v>
      </c>
      <c r="E8" s="93">
        <v>2</v>
      </c>
      <c r="F8" s="93">
        <v>8</v>
      </c>
      <c r="G8" s="62">
        <f aca="true" t="shared" si="2" ref="G8:G22">E8*$E$5+F8*$F$5</f>
        <v>-8</v>
      </c>
      <c r="H8" s="61">
        <v>1</v>
      </c>
      <c r="I8" s="61">
        <v>3</v>
      </c>
      <c r="J8" s="62">
        <f aca="true" t="shared" si="3" ref="J8:J22">H8*$H$5+I8*$I$5</f>
        <v>-8</v>
      </c>
      <c r="K8" s="93">
        <v>1</v>
      </c>
      <c r="L8" s="93">
        <v>1</v>
      </c>
      <c r="M8" s="62">
        <f aca="true" t="shared" si="4" ref="M8:M22">K8*$K$5+L8*$L$5</f>
        <v>11</v>
      </c>
      <c r="N8" s="93">
        <v>3</v>
      </c>
      <c r="O8" s="93">
        <v>1</v>
      </c>
      <c r="P8" s="62">
        <f aca="true" t="shared" si="5" ref="P8:P22">N8*$N$5+O8*$O$5</f>
        <v>10</v>
      </c>
      <c r="Q8" s="93">
        <v>2</v>
      </c>
      <c r="R8" s="93"/>
      <c r="S8" s="62">
        <f aca="true" t="shared" si="6" ref="S8:S22">Q8*$Q$5+R8*$R$5</f>
        <v>4</v>
      </c>
      <c r="T8" s="61"/>
      <c r="U8" s="63">
        <f t="shared" si="0"/>
        <v>0</v>
      </c>
      <c r="V8" s="61">
        <v>2</v>
      </c>
      <c r="W8" s="64">
        <f t="shared" si="1"/>
        <v>10</v>
      </c>
      <c r="X8" s="65">
        <f>G8+J8+M8+P8+S8+U8+W8</f>
        <v>19</v>
      </c>
      <c r="Y8" s="66" t="s">
        <v>67</v>
      </c>
      <c r="Z8" s="123">
        <f>(E8*2)+H8</f>
        <v>5</v>
      </c>
      <c r="AA8" s="124">
        <f aca="true" t="shared" si="7" ref="AA8:AA22">E8/(E8+F8)</f>
        <v>0.2</v>
      </c>
      <c r="AB8" s="57"/>
    </row>
    <row r="9" spans="1:28" s="5" customFormat="1" ht="16.5" thickBot="1" thickTop="1">
      <c r="A9" s="42"/>
      <c r="B9" s="58">
        <v>6</v>
      </c>
      <c r="C9" s="88" t="s">
        <v>41</v>
      </c>
      <c r="D9" s="89" t="s">
        <v>40</v>
      </c>
      <c r="E9" s="93">
        <v>1</v>
      </c>
      <c r="F9" s="93">
        <v>1</v>
      </c>
      <c r="G9" s="62">
        <f t="shared" si="2"/>
        <v>5</v>
      </c>
      <c r="H9" s="61"/>
      <c r="I9" s="61"/>
      <c r="J9" s="62">
        <f t="shared" si="3"/>
        <v>0</v>
      </c>
      <c r="K9" s="93">
        <v>1</v>
      </c>
      <c r="L9" s="93"/>
      <c r="M9" s="62">
        <f t="shared" si="4"/>
        <v>3</v>
      </c>
      <c r="N9" s="93">
        <v>1</v>
      </c>
      <c r="O9" s="93">
        <v>2</v>
      </c>
      <c r="P9" s="62">
        <f t="shared" si="5"/>
        <v>-5</v>
      </c>
      <c r="Q9" s="93"/>
      <c r="R9" s="93">
        <v>4</v>
      </c>
      <c r="S9" s="62">
        <f t="shared" si="6"/>
        <v>-8</v>
      </c>
      <c r="T9" s="61"/>
      <c r="U9" s="63">
        <f t="shared" si="0"/>
        <v>0</v>
      </c>
      <c r="V9" s="93">
        <v>2</v>
      </c>
      <c r="W9" s="64">
        <f t="shared" si="1"/>
        <v>10</v>
      </c>
      <c r="X9" s="65">
        <f aca="true" t="shared" si="8" ref="X9:X22">G9+J9+M9+P9+S9+U9+W9</f>
        <v>5</v>
      </c>
      <c r="Y9" s="66" t="s">
        <v>76</v>
      </c>
      <c r="Z9" s="123">
        <f aca="true" t="shared" si="9" ref="Z9:Z22">(E9*2)+H9</f>
        <v>2</v>
      </c>
      <c r="AA9" s="124">
        <f t="shared" si="7"/>
        <v>0.5</v>
      </c>
      <c r="AB9" s="57"/>
    </row>
    <row r="10" spans="1:28" s="5" customFormat="1" ht="16.5" thickBot="1" thickTop="1">
      <c r="A10" s="42"/>
      <c r="B10" s="58">
        <v>7</v>
      </c>
      <c r="C10" s="59" t="s">
        <v>24</v>
      </c>
      <c r="D10" s="60" t="s">
        <v>25</v>
      </c>
      <c r="E10" s="103">
        <v>9</v>
      </c>
      <c r="F10" s="93">
        <v>13</v>
      </c>
      <c r="G10" s="62">
        <f t="shared" si="2"/>
        <v>33</v>
      </c>
      <c r="H10" s="61"/>
      <c r="I10" s="61"/>
      <c r="J10" s="62">
        <f t="shared" si="3"/>
        <v>0</v>
      </c>
      <c r="K10" s="93">
        <v>1</v>
      </c>
      <c r="L10" s="93">
        <v>4</v>
      </c>
      <c r="M10" s="62">
        <f t="shared" si="4"/>
        <v>35</v>
      </c>
      <c r="N10" s="103">
        <v>13</v>
      </c>
      <c r="O10" s="93">
        <v>2</v>
      </c>
      <c r="P10" s="62">
        <f t="shared" si="5"/>
        <v>55</v>
      </c>
      <c r="Q10" s="93"/>
      <c r="R10" s="93"/>
      <c r="S10" s="62">
        <f t="shared" si="6"/>
        <v>0</v>
      </c>
      <c r="T10" s="61">
        <v>1</v>
      </c>
      <c r="U10" s="63">
        <f t="shared" si="0"/>
        <v>5</v>
      </c>
      <c r="V10" s="93">
        <v>2</v>
      </c>
      <c r="W10" s="64">
        <f t="shared" si="1"/>
        <v>10</v>
      </c>
      <c r="X10" s="65">
        <f t="shared" si="8"/>
        <v>138</v>
      </c>
      <c r="Y10" s="66" t="s">
        <v>60</v>
      </c>
      <c r="Z10" s="123">
        <f t="shared" si="9"/>
        <v>18</v>
      </c>
      <c r="AA10" s="108">
        <f t="shared" si="7"/>
        <v>0.4090909090909091</v>
      </c>
      <c r="AB10" s="57"/>
    </row>
    <row r="11" spans="1:28" s="5" customFormat="1" ht="16.5" thickBot="1" thickTop="1">
      <c r="A11" s="42"/>
      <c r="B11" s="68">
        <v>8</v>
      </c>
      <c r="C11" s="67" t="s">
        <v>32</v>
      </c>
      <c r="D11" s="60" t="s">
        <v>33</v>
      </c>
      <c r="E11" s="93"/>
      <c r="F11" s="93">
        <v>1</v>
      </c>
      <c r="G11" s="62">
        <f t="shared" si="2"/>
        <v>-3</v>
      </c>
      <c r="H11" s="61"/>
      <c r="I11" s="61"/>
      <c r="J11" s="62">
        <f t="shared" si="3"/>
        <v>0</v>
      </c>
      <c r="K11" s="93"/>
      <c r="L11" s="93"/>
      <c r="M11" s="62">
        <f t="shared" si="4"/>
        <v>0</v>
      </c>
      <c r="N11" s="93"/>
      <c r="O11" s="93">
        <v>1</v>
      </c>
      <c r="P11" s="62">
        <f t="shared" si="5"/>
        <v>-5</v>
      </c>
      <c r="Q11" s="93"/>
      <c r="R11" s="93">
        <v>3</v>
      </c>
      <c r="S11" s="62">
        <f t="shared" si="6"/>
        <v>-6</v>
      </c>
      <c r="T11" s="61"/>
      <c r="U11" s="63">
        <f t="shared" si="0"/>
        <v>0</v>
      </c>
      <c r="V11" s="93"/>
      <c r="W11" s="64">
        <f t="shared" si="1"/>
        <v>0</v>
      </c>
      <c r="X11" s="65">
        <f t="shared" si="8"/>
        <v>-14</v>
      </c>
      <c r="Y11" s="66" t="s">
        <v>73</v>
      </c>
      <c r="Z11" s="123">
        <f t="shared" si="9"/>
        <v>0</v>
      </c>
      <c r="AA11" s="124">
        <f t="shared" si="7"/>
        <v>0</v>
      </c>
      <c r="AB11" s="57"/>
    </row>
    <row r="12" spans="1:28" s="5" customFormat="1" ht="16.5" thickBot="1" thickTop="1">
      <c r="A12" s="42"/>
      <c r="B12" s="68">
        <v>9</v>
      </c>
      <c r="C12" s="67" t="s">
        <v>32</v>
      </c>
      <c r="D12" s="89" t="s">
        <v>50</v>
      </c>
      <c r="E12" s="93"/>
      <c r="F12" s="93">
        <v>2</v>
      </c>
      <c r="G12" s="62">
        <f t="shared" si="2"/>
        <v>-6</v>
      </c>
      <c r="H12" s="61"/>
      <c r="I12" s="61"/>
      <c r="J12" s="62">
        <f t="shared" si="3"/>
        <v>0</v>
      </c>
      <c r="K12" s="93">
        <v>1</v>
      </c>
      <c r="L12" s="93">
        <v>1</v>
      </c>
      <c r="M12" s="62">
        <f t="shared" si="4"/>
        <v>11</v>
      </c>
      <c r="N12" s="93">
        <v>2</v>
      </c>
      <c r="O12" s="93">
        <v>4</v>
      </c>
      <c r="P12" s="62">
        <f t="shared" si="5"/>
        <v>-10</v>
      </c>
      <c r="Q12" s="93"/>
      <c r="R12" s="93"/>
      <c r="S12" s="62">
        <f t="shared" si="6"/>
        <v>0</v>
      </c>
      <c r="T12" s="61"/>
      <c r="U12" s="63">
        <f t="shared" si="0"/>
        <v>0</v>
      </c>
      <c r="V12" s="93"/>
      <c r="W12" s="64">
        <f t="shared" si="1"/>
        <v>0</v>
      </c>
      <c r="X12" s="65">
        <f t="shared" si="8"/>
        <v>-5</v>
      </c>
      <c r="Y12" s="66" t="s">
        <v>78</v>
      </c>
      <c r="Z12" s="123">
        <f t="shared" si="9"/>
        <v>0</v>
      </c>
      <c r="AA12" s="124">
        <f t="shared" si="7"/>
        <v>0</v>
      </c>
      <c r="AB12" s="57"/>
    </row>
    <row r="13" spans="1:28" s="5" customFormat="1" ht="16.5" thickBot="1" thickTop="1">
      <c r="A13" s="42"/>
      <c r="B13" s="58">
        <v>10</v>
      </c>
      <c r="C13" s="59" t="s">
        <v>51</v>
      </c>
      <c r="D13" s="69" t="s">
        <v>44</v>
      </c>
      <c r="E13" s="93"/>
      <c r="F13" s="93">
        <v>2</v>
      </c>
      <c r="G13" s="62">
        <f t="shared" si="2"/>
        <v>-6</v>
      </c>
      <c r="H13" s="61">
        <v>1</v>
      </c>
      <c r="I13" s="61">
        <v>1</v>
      </c>
      <c r="J13" s="62">
        <f t="shared" si="3"/>
        <v>0</v>
      </c>
      <c r="K13" s="93">
        <v>2</v>
      </c>
      <c r="L13" s="93"/>
      <c r="M13" s="62">
        <f t="shared" si="4"/>
        <v>6</v>
      </c>
      <c r="N13" s="93">
        <v>2</v>
      </c>
      <c r="O13" s="93">
        <v>3</v>
      </c>
      <c r="P13" s="62">
        <f t="shared" si="5"/>
        <v>-5</v>
      </c>
      <c r="Q13" s="93">
        <v>2</v>
      </c>
      <c r="R13" s="93"/>
      <c r="S13" s="62">
        <f t="shared" si="6"/>
        <v>4</v>
      </c>
      <c r="T13" s="61"/>
      <c r="U13" s="63">
        <f t="shared" si="0"/>
        <v>0</v>
      </c>
      <c r="V13" s="93"/>
      <c r="W13" s="64">
        <f t="shared" si="1"/>
        <v>0</v>
      </c>
      <c r="X13" s="65">
        <f t="shared" si="8"/>
        <v>-1</v>
      </c>
      <c r="Y13" s="66" t="s">
        <v>77</v>
      </c>
      <c r="Z13" s="123">
        <f t="shared" si="9"/>
        <v>1</v>
      </c>
      <c r="AA13" s="124">
        <f t="shared" si="7"/>
        <v>0</v>
      </c>
      <c r="AB13" s="57"/>
    </row>
    <row r="14" spans="1:28" s="5" customFormat="1" ht="16.5" thickBot="1" thickTop="1">
      <c r="A14" s="42"/>
      <c r="B14" s="58">
        <v>11</v>
      </c>
      <c r="C14" s="59" t="s">
        <v>22</v>
      </c>
      <c r="D14" s="60" t="s">
        <v>23</v>
      </c>
      <c r="E14" s="93">
        <v>3</v>
      </c>
      <c r="F14" s="93">
        <v>7</v>
      </c>
      <c r="G14" s="62">
        <f t="shared" si="2"/>
        <v>3</v>
      </c>
      <c r="H14" s="61"/>
      <c r="I14" s="61">
        <v>2</v>
      </c>
      <c r="J14" s="62">
        <f t="shared" si="3"/>
        <v>-8</v>
      </c>
      <c r="K14" s="93"/>
      <c r="L14" s="93">
        <v>1</v>
      </c>
      <c r="M14" s="62">
        <f t="shared" si="4"/>
        <v>8</v>
      </c>
      <c r="N14" s="93">
        <v>2</v>
      </c>
      <c r="O14" s="93">
        <v>2</v>
      </c>
      <c r="P14" s="62">
        <f t="shared" si="5"/>
        <v>0</v>
      </c>
      <c r="Q14" s="93">
        <v>1</v>
      </c>
      <c r="R14" s="93">
        <v>1</v>
      </c>
      <c r="S14" s="62">
        <f t="shared" si="6"/>
        <v>0</v>
      </c>
      <c r="T14" s="61"/>
      <c r="U14" s="63">
        <f t="shared" si="0"/>
        <v>0</v>
      </c>
      <c r="V14" s="93">
        <v>1</v>
      </c>
      <c r="W14" s="64">
        <f t="shared" si="1"/>
        <v>5</v>
      </c>
      <c r="X14" s="65">
        <f t="shared" si="8"/>
        <v>8</v>
      </c>
      <c r="Y14" s="66" t="s">
        <v>75</v>
      </c>
      <c r="Z14" s="123">
        <f t="shared" si="9"/>
        <v>6</v>
      </c>
      <c r="AA14" s="108">
        <f t="shared" si="7"/>
        <v>0.3</v>
      </c>
      <c r="AB14" s="57"/>
    </row>
    <row r="15" spans="1:28" s="5" customFormat="1" ht="16.5" thickBot="1" thickTop="1">
      <c r="A15" s="42"/>
      <c r="B15" s="58">
        <v>12</v>
      </c>
      <c r="C15" s="88" t="s">
        <v>36</v>
      </c>
      <c r="D15" s="89" t="s">
        <v>21</v>
      </c>
      <c r="E15" s="93">
        <v>1</v>
      </c>
      <c r="F15" s="93">
        <v>4</v>
      </c>
      <c r="G15" s="62">
        <f t="shared" si="2"/>
        <v>-4</v>
      </c>
      <c r="H15" s="61"/>
      <c r="I15" s="61"/>
      <c r="J15" s="62">
        <f t="shared" si="3"/>
        <v>0</v>
      </c>
      <c r="K15" s="93"/>
      <c r="L15" s="103">
        <v>5</v>
      </c>
      <c r="M15" s="62">
        <f t="shared" si="4"/>
        <v>40</v>
      </c>
      <c r="N15" s="103">
        <v>9</v>
      </c>
      <c r="O15" s="93">
        <v>4</v>
      </c>
      <c r="P15" s="62">
        <f t="shared" si="5"/>
        <v>25</v>
      </c>
      <c r="Q15" s="93"/>
      <c r="R15" s="93">
        <v>3</v>
      </c>
      <c r="S15" s="62">
        <f t="shared" si="6"/>
        <v>-6</v>
      </c>
      <c r="T15" s="61"/>
      <c r="U15" s="63">
        <f t="shared" si="0"/>
        <v>0</v>
      </c>
      <c r="V15" s="93"/>
      <c r="W15" s="64">
        <f t="shared" si="1"/>
        <v>0</v>
      </c>
      <c r="X15" s="65">
        <f t="shared" si="8"/>
        <v>55</v>
      </c>
      <c r="Y15" s="66" t="s">
        <v>61</v>
      </c>
      <c r="Z15" s="123">
        <f t="shared" si="9"/>
        <v>2</v>
      </c>
      <c r="AA15" s="124">
        <f t="shared" si="7"/>
        <v>0.2</v>
      </c>
      <c r="AB15" s="57"/>
    </row>
    <row r="16" spans="1:28" s="5" customFormat="1" ht="16.5" thickBot="1" thickTop="1">
      <c r="A16" s="42"/>
      <c r="B16" s="68">
        <v>13</v>
      </c>
      <c r="C16" s="88" t="s">
        <v>26</v>
      </c>
      <c r="D16" s="60" t="s">
        <v>27</v>
      </c>
      <c r="E16" s="93">
        <v>3</v>
      </c>
      <c r="F16" s="93">
        <v>4</v>
      </c>
      <c r="G16" s="62">
        <f t="shared" si="2"/>
        <v>12</v>
      </c>
      <c r="H16" s="61"/>
      <c r="I16" s="61">
        <v>2</v>
      </c>
      <c r="J16" s="62">
        <f t="shared" si="3"/>
        <v>-8</v>
      </c>
      <c r="K16" s="93">
        <v>2</v>
      </c>
      <c r="L16" s="93">
        <v>4</v>
      </c>
      <c r="M16" s="62">
        <f t="shared" si="4"/>
        <v>38</v>
      </c>
      <c r="N16" s="93">
        <v>1</v>
      </c>
      <c r="O16" s="93">
        <v>3</v>
      </c>
      <c r="P16" s="62">
        <f t="shared" si="5"/>
        <v>-10</v>
      </c>
      <c r="Q16" s="93">
        <v>4</v>
      </c>
      <c r="R16" s="93">
        <v>3</v>
      </c>
      <c r="S16" s="62">
        <f t="shared" si="6"/>
        <v>2</v>
      </c>
      <c r="T16" s="61">
        <v>1</v>
      </c>
      <c r="U16" s="63">
        <f t="shared" si="0"/>
        <v>5</v>
      </c>
      <c r="V16" s="93"/>
      <c r="W16" s="64">
        <f t="shared" si="1"/>
        <v>0</v>
      </c>
      <c r="X16" s="65">
        <f t="shared" si="8"/>
        <v>39</v>
      </c>
      <c r="Y16" s="66" t="s">
        <v>63</v>
      </c>
      <c r="Z16" s="123">
        <f t="shared" si="9"/>
        <v>6</v>
      </c>
      <c r="AA16" s="108">
        <f t="shared" si="7"/>
        <v>0.42857142857142855</v>
      </c>
      <c r="AB16" s="57"/>
    </row>
    <row r="17" spans="1:28" s="5" customFormat="1" ht="16.5" thickBot="1" thickTop="1">
      <c r="A17" s="42"/>
      <c r="B17" s="58">
        <v>14</v>
      </c>
      <c r="C17" s="90" t="s">
        <v>28</v>
      </c>
      <c r="D17" s="69" t="s">
        <v>29</v>
      </c>
      <c r="E17" s="93">
        <v>1</v>
      </c>
      <c r="F17" s="93">
        <v>2</v>
      </c>
      <c r="G17" s="62">
        <f t="shared" si="2"/>
        <v>2</v>
      </c>
      <c r="H17" s="61"/>
      <c r="I17" s="61"/>
      <c r="J17" s="62">
        <f t="shared" si="3"/>
        <v>0</v>
      </c>
      <c r="K17" s="93">
        <v>2</v>
      </c>
      <c r="L17" s="93">
        <v>3</v>
      </c>
      <c r="M17" s="62">
        <f t="shared" si="4"/>
        <v>30</v>
      </c>
      <c r="N17" s="93">
        <v>1</v>
      </c>
      <c r="O17" s="93"/>
      <c r="P17" s="62">
        <f t="shared" si="5"/>
        <v>5</v>
      </c>
      <c r="Q17" s="93"/>
      <c r="R17" s="93"/>
      <c r="S17" s="62">
        <f t="shared" si="6"/>
        <v>0</v>
      </c>
      <c r="T17" s="61"/>
      <c r="U17" s="63">
        <f t="shared" si="0"/>
        <v>0</v>
      </c>
      <c r="V17" s="93"/>
      <c r="W17" s="64">
        <f t="shared" si="1"/>
        <v>0</v>
      </c>
      <c r="X17" s="65">
        <f t="shared" si="8"/>
        <v>37</v>
      </c>
      <c r="Y17" s="66" t="s">
        <v>64</v>
      </c>
      <c r="Z17" s="123">
        <f t="shared" si="9"/>
        <v>2</v>
      </c>
      <c r="AA17" s="124">
        <f t="shared" si="7"/>
        <v>0.3333333333333333</v>
      </c>
      <c r="AB17" s="57"/>
    </row>
    <row r="18" spans="1:28" s="5" customFormat="1" ht="16.5" thickBot="1" thickTop="1">
      <c r="A18" s="42"/>
      <c r="B18" s="58">
        <v>21</v>
      </c>
      <c r="C18" s="67" t="s">
        <v>30</v>
      </c>
      <c r="D18" s="60" t="s">
        <v>31</v>
      </c>
      <c r="E18" s="93">
        <v>1</v>
      </c>
      <c r="F18" s="93">
        <v>6</v>
      </c>
      <c r="G18" s="62">
        <f t="shared" si="2"/>
        <v>-10</v>
      </c>
      <c r="H18" s="61">
        <v>2</v>
      </c>
      <c r="I18" s="61"/>
      <c r="J18" s="62">
        <f t="shared" si="3"/>
        <v>8</v>
      </c>
      <c r="K18" s="103">
        <v>5</v>
      </c>
      <c r="L18" s="103">
        <v>5</v>
      </c>
      <c r="M18" s="62">
        <f t="shared" si="4"/>
        <v>55</v>
      </c>
      <c r="N18" s="93">
        <v>1</v>
      </c>
      <c r="O18" s="93">
        <v>2</v>
      </c>
      <c r="P18" s="62">
        <f t="shared" si="5"/>
        <v>-5</v>
      </c>
      <c r="Q18" s="93">
        <v>2</v>
      </c>
      <c r="R18" s="93">
        <v>1</v>
      </c>
      <c r="S18" s="62">
        <f t="shared" si="6"/>
        <v>2</v>
      </c>
      <c r="T18" s="61"/>
      <c r="U18" s="63">
        <f t="shared" si="0"/>
        <v>0</v>
      </c>
      <c r="V18" s="93"/>
      <c r="W18" s="64">
        <f t="shared" si="1"/>
        <v>0</v>
      </c>
      <c r="X18" s="65">
        <f t="shared" si="8"/>
        <v>50</v>
      </c>
      <c r="Y18" s="66" t="s">
        <v>62</v>
      </c>
      <c r="Z18" s="123">
        <f t="shared" si="9"/>
        <v>4</v>
      </c>
      <c r="AA18" s="124">
        <f t="shared" si="7"/>
        <v>0.14285714285714285</v>
      </c>
      <c r="AB18" s="57"/>
    </row>
    <row r="19" spans="1:28" ht="16.5" thickBot="1" thickTop="1">
      <c r="A19" s="70"/>
      <c r="B19" s="58">
        <v>22</v>
      </c>
      <c r="C19" s="90" t="s">
        <v>45</v>
      </c>
      <c r="D19" s="89" t="s">
        <v>46</v>
      </c>
      <c r="E19" s="93"/>
      <c r="F19" s="93">
        <v>1</v>
      </c>
      <c r="G19" s="62">
        <f t="shared" si="2"/>
        <v>-3</v>
      </c>
      <c r="H19" s="61"/>
      <c r="I19" s="61"/>
      <c r="J19" s="62">
        <f t="shared" si="3"/>
        <v>0</v>
      </c>
      <c r="K19" s="93">
        <v>1</v>
      </c>
      <c r="L19" s="93">
        <v>3</v>
      </c>
      <c r="M19" s="62">
        <f t="shared" si="4"/>
        <v>27</v>
      </c>
      <c r="N19" s="93">
        <v>1</v>
      </c>
      <c r="O19" s="93"/>
      <c r="P19" s="62">
        <f t="shared" si="5"/>
        <v>5</v>
      </c>
      <c r="Q19" s="93"/>
      <c r="R19" s="93">
        <v>1</v>
      </c>
      <c r="S19" s="62">
        <f t="shared" si="6"/>
        <v>-2</v>
      </c>
      <c r="T19" s="61"/>
      <c r="U19" s="63">
        <f t="shared" si="0"/>
        <v>0</v>
      </c>
      <c r="V19" s="93"/>
      <c r="W19" s="64">
        <f t="shared" si="1"/>
        <v>0</v>
      </c>
      <c r="X19" s="65">
        <f t="shared" si="8"/>
        <v>27</v>
      </c>
      <c r="Y19" s="66" t="s">
        <v>66</v>
      </c>
      <c r="Z19" s="123">
        <f t="shared" si="9"/>
        <v>0</v>
      </c>
      <c r="AA19" s="124">
        <f t="shared" si="7"/>
        <v>0</v>
      </c>
      <c r="AB19" s="19"/>
    </row>
    <row r="20" spans="1:28" ht="16.5" thickBot="1" thickTop="1">
      <c r="A20" s="70"/>
      <c r="B20" s="58">
        <v>24</v>
      </c>
      <c r="C20" s="88" t="s">
        <v>37</v>
      </c>
      <c r="D20" s="89" t="s">
        <v>38</v>
      </c>
      <c r="E20" s="93"/>
      <c r="F20" s="93">
        <v>3</v>
      </c>
      <c r="G20" s="62">
        <f t="shared" si="2"/>
        <v>-9</v>
      </c>
      <c r="H20" s="61"/>
      <c r="I20" s="61">
        <v>2</v>
      </c>
      <c r="J20" s="62">
        <f t="shared" si="3"/>
        <v>-8</v>
      </c>
      <c r="K20" s="93">
        <v>2</v>
      </c>
      <c r="L20" s="93">
        <v>5</v>
      </c>
      <c r="M20" s="62">
        <f t="shared" si="4"/>
        <v>46</v>
      </c>
      <c r="N20" s="93"/>
      <c r="O20" s="93"/>
      <c r="P20" s="62">
        <f t="shared" si="5"/>
        <v>0</v>
      </c>
      <c r="Q20" s="93">
        <v>1</v>
      </c>
      <c r="R20" s="93">
        <v>1</v>
      </c>
      <c r="S20" s="62">
        <f t="shared" si="6"/>
        <v>0</v>
      </c>
      <c r="T20" s="61"/>
      <c r="U20" s="63">
        <f t="shared" si="0"/>
        <v>0</v>
      </c>
      <c r="V20" s="93"/>
      <c r="W20" s="64">
        <f t="shared" si="1"/>
        <v>0</v>
      </c>
      <c r="X20" s="65">
        <f t="shared" si="8"/>
        <v>29</v>
      </c>
      <c r="Y20" s="66" t="s">
        <v>65</v>
      </c>
      <c r="Z20" s="123">
        <f t="shared" si="9"/>
        <v>0</v>
      </c>
      <c r="AA20" s="124">
        <f t="shared" si="7"/>
        <v>0</v>
      </c>
      <c r="AB20" s="19"/>
    </row>
    <row r="21" spans="1:28" ht="16.5" thickBot="1" thickTop="1">
      <c r="A21" s="70"/>
      <c r="B21" s="58">
        <v>41</v>
      </c>
      <c r="C21" s="88" t="s">
        <v>32</v>
      </c>
      <c r="D21" s="89" t="s">
        <v>52</v>
      </c>
      <c r="E21" s="93">
        <v>1</v>
      </c>
      <c r="F21" s="93">
        <v>3</v>
      </c>
      <c r="G21" s="62">
        <f t="shared" si="2"/>
        <v>-1</v>
      </c>
      <c r="H21" s="61"/>
      <c r="I21" s="61"/>
      <c r="J21" s="62">
        <f t="shared" si="3"/>
        <v>0</v>
      </c>
      <c r="K21" s="93"/>
      <c r="L21" s="93">
        <v>1</v>
      </c>
      <c r="M21" s="62">
        <f t="shared" si="4"/>
        <v>8</v>
      </c>
      <c r="N21" s="93">
        <v>1</v>
      </c>
      <c r="O21" s="93">
        <v>1</v>
      </c>
      <c r="P21" s="62">
        <f t="shared" si="5"/>
        <v>0</v>
      </c>
      <c r="Q21" s="93"/>
      <c r="R21" s="93">
        <v>1</v>
      </c>
      <c r="S21" s="62">
        <f t="shared" si="6"/>
        <v>-2</v>
      </c>
      <c r="T21" s="61"/>
      <c r="U21" s="63">
        <f t="shared" si="0"/>
        <v>0</v>
      </c>
      <c r="V21" s="93"/>
      <c r="W21" s="64">
        <f t="shared" si="1"/>
        <v>0</v>
      </c>
      <c r="X21" s="65">
        <f t="shared" si="8"/>
        <v>5</v>
      </c>
      <c r="Y21" s="66" t="s">
        <v>76</v>
      </c>
      <c r="Z21" s="123">
        <f t="shared" si="9"/>
        <v>2</v>
      </c>
      <c r="AA21" s="124">
        <f t="shared" si="7"/>
        <v>0.25</v>
      </c>
      <c r="AB21" s="19"/>
    </row>
    <row r="22" spans="1:28" ht="16.5" thickBot="1" thickTop="1">
      <c r="A22" s="70"/>
      <c r="B22" s="58">
        <v>12</v>
      </c>
      <c r="C22" s="88" t="s">
        <v>53</v>
      </c>
      <c r="D22" s="89" t="s">
        <v>54</v>
      </c>
      <c r="E22" s="93">
        <v>1</v>
      </c>
      <c r="F22" s="93">
        <v>1</v>
      </c>
      <c r="G22" s="62">
        <f t="shared" si="2"/>
        <v>5</v>
      </c>
      <c r="H22" s="61"/>
      <c r="I22" s="61"/>
      <c r="J22" s="62">
        <f t="shared" si="3"/>
        <v>0</v>
      </c>
      <c r="K22" s="93"/>
      <c r="L22" s="93">
        <v>2</v>
      </c>
      <c r="M22" s="62">
        <f t="shared" si="4"/>
        <v>16</v>
      </c>
      <c r="N22" s="93"/>
      <c r="O22" s="93">
        <v>2</v>
      </c>
      <c r="P22" s="62">
        <f t="shared" si="5"/>
        <v>-10</v>
      </c>
      <c r="Q22" s="93"/>
      <c r="R22" s="93"/>
      <c r="S22" s="62">
        <f t="shared" si="6"/>
        <v>0</v>
      </c>
      <c r="T22" s="61"/>
      <c r="U22" s="63">
        <f t="shared" si="0"/>
        <v>0</v>
      </c>
      <c r="V22" s="93"/>
      <c r="W22" s="64">
        <f t="shared" si="1"/>
        <v>0</v>
      </c>
      <c r="X22" s="65">
        <f t="shared" si="8"/>
        <v>11</v>
      </c>
      <c r="Y22" s="66" t="s">
        <v>68</v>
      </c>
      <c r="Z22" s="123">
        <f t="shared" si="9"/>
        <v>2</v>
      </c>
      <c r="AA22" s="124">
        <f t="shared" si="7"/>
        <v>0.5</v>
      </c>
      <c r="AB22" s="19"/>
    </row>
    <row r="23" spans="1:28" ht="16.5" thickBot="1" thickTop="1">
      <c r="A23" s="70"/>
      <c r="B23" s="71"/>
      <c r="C23" s="72"/>
      <c r="D23" s="73"/>
      <c r="E23" s="74"/>
      <c r="F23" s="75"/>
      <c r="G23" s="62"/>
      <c r="H23" s="74"/>
      <c r="I23" s="75"/>
      <c r="J23" s="62"/>
      <c r="K23" s="74"/>
      <c r="L23" s="75"/>
      <c r="M23" s="62"/>
      <c r="N23" s="74"/>
      <c r="O23" s="75"/>
      <c r="P23" s="62"/>
      <c r="Q23" s="74"/>
      <c r="R23" s="75"/>
      <c r="S23" s="62"/>
      <c r="T23" s="74"/>
      <c r="U23" s="63"/>
      <c r="V23" s="75"/>
      <c r="W23" s="64"/>
      <c r="X23" s="65"/>
      <c r="Y23" s="76"/>
      <c r="Z23" s="86"/>
      <c r="AA23" s="107"/>
      <c r="AB23" s="19"/>
    </row>
    <row r="24" spans="1:28" ht="16.5" thickBot="1" thickTop="1">
      <c r="A24" s="70"/>
      <c r="B24" s="77"/>
      <c r="C24" s="78"/>
      <c r="D24" s="79"/>
      <c r="E24" s="80">
        <f>SUM(E7:E22)</f>
        <v>25</v>
      </c>
      <c r="F24" s="80">
        <f>SUM(F7:F23)</f>
        <v>62</v>
      </c>
      <c r="G24" s="80"/>
      <c r="H24" s="80">
        <f>SUM(H7:H22)</f>
        <v>4</v>
      </c>
      <c r="I24" s="80">
        <f>SUM(I7:I22)</f>
        <v>10</v>
      </c>
      <c r="J24" s="80"/>
      <c r="K24" s="80">
        <f>SUM(K7:K22)</f>
        <v>21</v>
      </c>
      <c r="L24" s="80">
        <f>SUM(L7:L23)</f>
        <v>36</v>
      </c>
      <c r="M24" s="80"/>
      <c r="N24" s="80">
        <f>SUM(N7:N22)</f>
        <v>39</v>
      </c>
      <c r="O24" s="80">
        <f>SUM(O7:O23)</f>
        <v>31</v>
      </c>
      <c r="P24" s="80"/>
      <c r="Q24" s="80">
        <f>SUM(Q7:Q22)</f>
        <v>12</v>
      </c>
      <c r="R24" s="80">
        <f>SUM(R7:R22)</f>
        <v>21</v>
      </c>
      <c r="S24" s="80"/>
      <c r="T24" s="80">
        <f>SUM(T7:T22)</f>
        <v>2</v>
      </c>
      <c r="U24" s="80"/>
      <c r="V24" s="80">
        <f>SUM(V7:V22)</f>
        <v>8</v>
      </c>
      <c r="W24" s="80"/>
      <c r="X24" s="80">
        <f>SUM(X7:X22)</f>
        <v>413</v>
      </c>
      <c r="Y24" s="81"/>
      <c r="Z24" s="82">
        <f>SUM(Z7:Z22)</f>
        <v>54</v>
      </c>
      <c r="AA24" s="82"/>
      <c r="AB24" s="19"/>
    </row>
    <row r="25" spans="6:26" ht="15.75" thickTop="1">
      <c r="F25" s="92">
        <f>E24/(E24+F24)</f>
        <v>0.28735632183908044</v>
      </c>
      <c r="H25" s="41"/>
      <c r="I25" s="92">
        <f>H24/(H24+I24)</f>
        <v>0.2857142857142857</v>
      </c>
      <c r="Z25" s="84"/>
    </row>
    <row r="26" spans="2:9" ht="15">
      <c r="B26" s="114" t="s">
        <v>48</v>
      </c>
      <c r="C26" s="114"/>
      <c r="D26" s="114"/>
      <c r="E26" s="114"/>
      <c r="F26" s="114"/>
      <c r="G26" s="113" t="s">
        <v>83</v>
      </c>
      <c r="H26" s="113"/>
      <c r="I26" s="94">
        <v>0.31</v>
      </c>
    </row>
    <row r="27" spans="2:9" ht="15">
      <c r="B27" s="3"/>
      <c r="C27" s="3" t="s">
        <v>49</v>
      </c>
      <c r="E27" s="3"/>
      <c r="G27" s="85"/>
      <c r="H27" s="85"/>
      <c r="I27" s="83"/>
    </row>
  </sheetData>
  <sheetProtection selectLockedCells="1" selectUnlockedCells="1"/>
  <mergeCells count="15">
    <mergeCell ref="AA4:AA5"/>
    <mergeCell ref="Y4:Y5"/>
    <mergeCell ref="Z4:Z5"/>
    <mergeCell ref="G26:H26"/>
    <mergeCell ref="B26:F26"/>
    <mergeCell ref="B1:Y1"/>
    <mergeCell ref="B2:Y2"/>
    <mergeCell ref="E4:G4"/>
    <mergeCell ref="H4:J4"/>
    <mergeCell ref="K4:M4"/>
    <mergeCell ref="N4:P4"/>
    <mergeCell ref="Q4:S4"/>
    <mergeCell ref="T4:U4"/>
    <mergeCell ref="V4:W4"/>
    <mergeCell ref="X4:X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AF5" sqref="AF5"/>
    </sheetView>
  </sheetViews>
  <sheetFormatPr defaultColWidth="9.140625" defaultRowHeight="15"/>
  <cols>
    <col min="1" max="1" width="1.28515625" style="0" customWidth="1"/>
    <col min="2" max="2" width="3.00390625" style="1" customWidth="1"/>
    <col min="3" max="3" width="8.28125" style="2" customWidth="1"/>
    <col min="4" max="4" width="12.421875" style="3" customWidth="1"/>
    <col min="5" max="5" width="5.7109375" style="4" customWidth="1"/>
    <col min="6" max="6" width="5.140625" style="5" customWidth="1"/>
    <col min="7" max="7" width="4.00390625" style="6" customWidth="1"/>
    <col min="8" max="8" width="4.8515625" style="5" customWidth="1"/>
    <col min="9" max="9" width="5.28125" style="5" customWidth="1"/>
    <col min="10" max="10" width="3.71093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57421875" style="5" customWidth="1"/>
    <col min="15" max="15" width="5.140625" style="5" customWidth="1"/>
    <col min="16" max="16" width="4.7109375" style="7" customWidth="1"/>
    <col min="17" max="17" width="5.00390625" style="8" customWidth="1"/>
    <col min="18" max="18" width="4.28125" style="8" customWidth="1"/>
    <col min="19" max="19" width="3.57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7109375" style="6" customWidth="1"/>
    <col min="24" max="24" width="6.28125" style="7" customWidth="1"/>
    <col min="25" max="25" width="7.7109375" style="7" customWidth="1"/>
  </cols>
  <sheetData>
    <row r="1" spans="2:25" ht="21">
      <c r="B1" s="115" t="s">
        <v>55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2:25" s="9" customFormat="1" ht="21">
      <c r="B2" s="116" t="s">
        <v>57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3:28" ht="15.75" thickBot="1">
      <c r="C3" s="10"/>
      <c r="D3" s="11"/>
      <c r="E3" s="12"/>
      <c r="F3" s="13"/>
      <c r="G3" s="14"/>
      <c r="H3" s="13"/>
      <c r="I3" s="13"/>
      <c r="J3" s="15"/>
      <c r="K3" s="16"/>
      <c r="L3" s="16"/>
      <c r="M3" s="15"/>
      <c r="N3" s="13"/>
      <c r="O3" s="13"/>
      <c r="P3" s="15"/>
      <c r="Q3" s="16"/>
      <c r="R3" s="16"/>
      <c r="S3" s="15"/>
      <c r="T3" s="16"/>
      <c r="U3" s="15"/>
      <c r="V3" s="17"/>
      <c r="W3" s="14"/>
      <c r="X3" s="15"/>
      <c r="Y3" s="18"/>
      <c r="Z3" s="19"/>
      <c r="AA3" s="20"/>
      <c r="AB3" s="19"/>
    </row>
    <row r="4" spans="1:28" s="26" customFormat="1" ht="30.75" customHeight="1" thickBot="1" thickTop="1">
      <c r="A4" s="21"/>
      <c r="B4" s="22"/>
      <c r="C4" s="23"/>
      <c r="D4" s="24" t="s">
        <v>0</v>
      </c>
      <c r="E4" s="117" t="s">
        <v>1</v>
      </c>
      <c r="F4" s="117"/>
      <c r="G4" s="117"/>
      <c r="H4" s="109" t="s">
        <v>2</v>
      </c>
      <c r="I4" s="109"/>
      <c r="J4" s="109"/>
      <c r="K4" s="109" t="s">
        <v>3</v>
      </c>
      <c r="L4" s="109"/>
      <c r="M4" s="109"/>
      <c r="N4" s="109" t="s">
        <v>4</v>
      </c>
      <c r="O4" s="109"/>
      <c r="P4" s="109"/>
      <c r="Q4" s="109" t="s">
        <v>5</v>
      </c>
      <c r="R4" s="109"/>
      <c r="S4" s="109"/>
      <c r="T4" s="109" t="s">
        <v>6</v>
      </c>
      <c r="U4" s="109"/>
      <c r="V4" s="110" t="s">
        <v>7</v>
      </c>
      <c r="W4" s="110"/>
      <c r="X4" s="111" t="s">
        <v>8</v>
      </c>
      <c r="Y4" s="112" t="s">
        <v>9</v>
      </c>
      <c r="Z4" s="121" t="s">
        <v>10</v>
      </c>
      <c r="AA4" s="112" t="s">
        <v>80</v>
      </c>
      <c r="AB4" s="25"/>
    </row>
    <row r="5" spans="1:28" s="41" customFormat="1" ht="16.5" thickBot="1" thickTop="1">
      <c r="A5" s="27"/>
      <c r="B5" s="28"/>
      <c r="C5" s="29"/>
      <c r="D5" s="30"/>
      <c r="E5" s="31" t="s">
        <v>11</v>
      </c>
      <c r="F5" s="32" t="s">
        <v>12</v>
      </c>
      <c r="G5" s="33" t="s">
        <v>13</v>
      </c>
      <c r="H5" s="34" t="s">
        <v>14</v>
      </c>
      <c r="I5" s="32" t="s">
        <v>15</v>
      </c>
      <c r="J5" s="33" t="s">
        <v>13</v>
      </c>
      <c r="K5" s="34" t="s">
        <v>16</v>
      </c>
      <c r="L5" s="32" t="s">
        <v>11</v>
      </c>
      <c r="M5" s="33" t="s">
        <v>13</v>
      </c>
      <c r="N5" s="34" t="s">
        <v>17</v>
      </c>
      <c r="O5" s="32" t="s">
        <v>18</v>
      </c>
      <c r="P5" s="33" t="s">
        <v>13</v>
      </c>
      <c r="Q5" s="35" t="s">
        <v>19</v>
      </c>
      <c r="R5" s="36" t="s">
        <v>20</v>
      </c>
      <c r="S5" s="33" t="s">
        <v>13</v>
      </c>
      <c r="T5" s="37" t="s">
        <v>17</v>
      </c>
      <c r="U5" s="38" t="s">
        <v>13</v>
      </c>
      <c r="V5" s="37" t="s">
        <v>17</v>
      </c>
      <c r="W5" s="39" t="s">
        <v>13</v>
      </c>
      <c r="X5" s="111"/>
      <c r="Y5" s="112"/>
      <c r="Z5" s="121"/>
      <c r="AA5" s="112"/>
      <c r="AB5" s="40"/>
    </row>
    <row r="6" spans="1:28" s="5" customFormat="1" ht="16.5" thickBot="1" thickTop="1">
      <c r="A6" s="42"/>
      <c r="B6" s="43"/>
      <c r="C6" s="44"/>
      <c r="D6" s="45"/>
      <c r="E6" s="46"/>
      <c r="F6" s="47"/>
      <c r="G6" s="48"/>
      <c r="H6" s="49"/>
      <c r="I6" s="47"/>
      <c r="J6" s="50"/>
      <c r="K6" s="49"/>
      <c r="L6" s="47"/>
      <c r="M6" s="50"/>
      <c r="N6" s="49"/>
      <c r="O6" s="47"/>
      <c r="P6" s="50"/>
      <c r="Q6" s="49"/>
      <c r="R6" s="47"/>
      <c r="S6" s="50"/>
      <c r="T6" s="49"/>
      <c r="U6" s="51"/>
      <c r="V6" s="52"/>
      <c r="W6" s="53"/>
      <c r="X6" s="54"/>
      <c r="Y6" s="55"/>
      <c r="Z6" s="122"/>
      <c r="AA6" s="56"/>
      <c r="AB6" s="57"/>
    </row>
    <row r="7" spans="1:28" s="5" customFormat="1" ht="16.5" thickBot="1" thickTop="1">
      <c r="A7" s="42"/>
      <c r="B7" s="58">
        <v>4</v>
      </c>
      <c r="C7" s="88" t="s">
        <v>22</v>
      </c>
      <c r="D7" s="91" t="s">
        <v>47</v>
      </c>
      <c r="E7" s="93"/>
      <c r="F7" s="93">
        <v>5</v>
      </c>
      <c r="G7" s="62">
        <f>E7*$E$5+F7*$F$5</f>
        <v>-15</v>
      </c>
      <c r="H7" s="61"/>
      <c r="I7" s="61"/>
      <c r="J7" s="62">
        <f>H7*$H$5+I7*$I$5</f>
        <v>0</v>
      </c>
      <c r="K7" s="93"/>
      <c r="L7" s="93">
        <v>1</v>
      </c>
      <c r="M7" s="62">
        <f>K7*$K$5+L7*$L$5</f>
        <v>8</v>
      </c>
      <c r="N7" s="93"/>
      <c r="O7" s="93">
        <v>5</v>
      </c>
      <c r="P7" s="62">
        <f>N7*$N$5+O7*$O$5</f>
        <v>-25</v>
      </c>
      <c r="Q7" s="93">
        <v>1</v>
      </c>
      <c r="R7" s="93">
        <v>1</v>
      </c>
      <c r="S7" s="62">
        <f>Q7*$Q$5+R7*$R$5</f>
        <v>0</v>
      </c>
      <c r="T7" s="61"/>
      <c r="U7" s="63">
        <f aca="true" t="shared" si="0" ref="U7:U22">T7*$T$5</f>
        <v>0</v>
      </c>
      <c r="V7" s="61"/>
      <c r="W7" s="64">
        <f aca="true" t="shared" si="1" ref="W7:W22">V7*$V$5</f>
        <v>0</v>
      </c>
      <c r="X7" s="65">
        <f>G7+J7+M7+P7+S7+U7+W7</f>
        <v>-32</v>
      </c>
      <c r="Y7" s="66" t="s">
        <v>71</v>
      </c>
      <c r="Z7" s="123">
        <f>(E7*2)+H7</f>
        <v>0</v>
      </c>
      <c r="AA7" s="124">
        <f>E7/(E7+F7)</f>
        <v>0</v>
      </c>
      <c r="AB7" s="57"/>
    </row>
    <row r="8" spans="1:28" s="5" customFormat="1" ht="16.5" thickBot="1" thickTop="1">
      <c r="A8" s="42"/>
      <c r="B8" s="58">
        <v>18</v>
      </c>
      <c r="C8" s="88" t="s">
        <v>42</v>
      </c>
      <c r="D8" s="91" t="s">
        <v>43</v>
      </c>
      <c r="E8" s="93">
        <v>3</v>
      </c>
      <c r="F8" s="93">
        <v>13</v>
      </c>
      <c r="G8" s="62">
        <f aca="true" t="shared" si="2" ref="G8:G22">E8*$E$5+F8*$F$5</f>
        <v>-15</v>
      </c>
      <c r="H8" s="61"/>
      <c r="I8" s="61">
        <v>2</v>
      </c>
      <c r="J8" s="62">
        <f aca="true" t="shared" si="3" ref="J8:J22">H8*$H$5+I8*$I$5</f>
        <v>-8</v>
      </c>
      <c r="K8" s="93">
        <v>2</v>
      </c>
      <c r="L8" s="93">
        <v>1</v>
      </c>
      <c r="M8" s="62">
        <f aca="true" t="shared" si="4" ref="M8:M22">K8*$K$5+L8*$L$5</f>
        <v>14</v>
      </c>
      <c r="N8" s="93">
        <v>1</v>
      </c>
      <c r="O8" s="93">
        <v>3</v>
      </c>
      <c r="P8" s="62">
        <f aca="true" t="shared" si="5" ref="P8:P22">N8*$N$5+O8*$O$5</f>
        <v>-10</v>
      </c>
      <c r="Q8" s="93">
        <v>3</v>
      </c>
      <c r="R8" s="93">
        <v>4</v>
      </c>
      <c r="S8" s="62">
        <f aca="true" t="shared" si="6" ref="S8:S22">Q8*$Q$5+R8*$R$5</f>
        <v>-2</v>
      </c>
      <c r="T8" s="61"/>
      <c r="U8" s="63">
        <f t="shared" si="0"/>
        <v>0</v>
      </c>
      <c r="V8" s="61">
        <v>1</v>
      </c>
      <c r="W8" s="64">
        <f t="shared" si="1"/>
        <v>5</v>
      </c>
      <c r="X8" s="65">
        <f>G8+J8+M8+P8+S8+U8+W8</f>
        <v>-16</v>
      </c>
      <c r="Y8" s="66" t="s">
        <v>70</v>
      </c>
      <c r="Z8" s="123">
        <f>(E8*2)+H8</f>
        <v>6</v>
      </c>
      <c r="AA8" s="124">
        <f aca="true" t="shared" si="7" ref="AA8:AA22">E8/(E8+F8)</f>
        <v>0.1875</v>
      </c>
      <c r="AB8" s="57"/>
    </row>
    <row r="9" spans="1:28" s="5" customFormat="1" ht="16.5" thickBot="1" thickTop="1">
      <c r="A9" s="42"/>
      <c r="B9" s="58">
        <v>13</v>
      </c>
      <c r="C9" s="88" t="s">
        <v>41</v>
      </c>
      <c r="D9" s="89" t="s">
        <v>40</v>
      </c>
      <c r="E9" s="93">
        <v>1</v>
      </c>
      <c r="F9" s="93">
        <v>1</v>
      </c>
      <c r="G9" s="62">
        <f t="shared" si="2"/>
        <v>5</v>
      </c>
      <c r="H9" s="61"/>
      <c r="I9" s="61"/>
      <c r="J9" s="62">
        <f t="shared" si="3"/>
        <v>0</v>
      </c>
      <c r="K9" s="93">
        <v>1</v>
      </c>
      <c r="L9" s="93"/>
      <c r="M9" s="62">
        <f t="shared" si="4"/>
        <v>3</v>
      </c>
      <c r="N9" s="93"/>
      <c r="O9" s="93">
        <v>3</v>
      </c>
      <c r="P9" s="62">
        <f t="shared" si="5"/>
        <v>-15</v>
      </c>
      <c r="Q9" s="93">
        <v>1</v>
      </c>
      <c r="R9" s="93">
        <v>1</v>
      </c>
      <c r="S9" s="62">
        <f t="shared" si="6"/>
        <v>0</v>
      </c>
      <c r="T9" s="61">
        <v>1</v>
      </c>
      <c r="U9" s="63">
        <f t="shared" si="0"/>
        <v>5</v>
      </c>
      <c r="V9" s="93">
        <v>2</v>
      </c>
      <c r="W9" s="64">
        <f t="shared" si="1"/>
        <v>10</v>
      </c>
      <c r="X9" s="65">
        <f aca="true" t="shared" si="8" ref="X9:X22">G9+J9+M9+P9+S9+U9+W9</f>
        <v>8</v>
      </c>
      <c r="Y9" s="66" t="s">
        <v>79</v>
      </c>
      <c r="Z9" s="123">
        <f aca="true" t="shared" si="9" ref="Z9:Z22">(E9*2)+H9</f>
        <v>2</v>
      </c>
      <c r="AA9" s="124">
        <f t="shared" si="7"/>
        <v>0.5</v>
      </c>
      <c r="AB9" s="57"/>
    </row>
    <row r="10" spans="1:28" s="5" customFormat="1" ht="16.5" thickBot="1" thickTop="1">
      <c r="A10" s="42"/>
      <c r="B10" s="58">
        <v>7</v>
      </c>
      <c r="C10" s="59" t="s">
        <v>24</v>
      </c>
      <c r="D10" s="60" t="s">
        <v>25</v>
      </c>
      <c r="E10" s="93">
        <v>4</v>
      </c>
      <c r="F10" s="93">
        <v>10</v>
      </c>
      <c r="G10" s="62">
        <f t="shared" si="2"/>
        <v>2</v>
      </c>
      <c r="H10" s="61"/>
      <c r="I10" s="61"/>
      <c r="J10" s="62">
        <f t="shared" si="3"/>
        <v>0</v>
      </c>
      <c r="K10" s="93">
        <v>1</v>
      </c>
      <c r="L10" s="93">
        <v>2</v>
      </c>
      <c r="M10" s="62">
        <f t="shared" si="4"/>
        <v>19</v>
      </c>
      <c r="N10" s="103">
        <v>8</v>
      </c>
      <c r="O10" s="93"/>
      <c r="P10" s="62">
        <f t="shared" si="5"/>
        <v>40</v>
      </c>
      <c r="Q10" s="93"/>
      <c r="R10" s="93">
        <v>5</v>
      </c>
      <c r="S10" s="62">
        <f t="shared" si="6"/>
        <v>-10</v>
      </c>
      <c r="T10" s="61">
        <v>1</v>
      </c>
      <c r="U10" s="63">
        <f t="shared" si="0"/>
        <v>5</v>
      </c>
      <c r="V10" s="93">
        <v>2</v>
      </c>
      <c r="W10" s="64">
        <f t="shared" si="1"/>
        <v>10</v>
      </c>
      <c r="X10" s="65">
        <f t="shared" si="8"/>
        <v>66</v>
      </c>
      <c r="Y10" s="66" t="s">
        <v>61</v>
      </c>
      <c r="Z10" s="123">
        <f t="shared" si="9"/>
        <v>8</v>
      </c>
      <c r="AA10" s="124">
        <f t="shared" si="7"/>
        <v>0.2857142857142857</v>
      </c>
      <c r="AB10" s="57"/>
    </row>
    <row r="11" spans="1:28" s="5" customFormat="1" ht="16.5" thickBot="1" thickTop="1">
      <c r="A11" s="42"/>
      <c r="B11" s="68">
        <v>19</v>
      </c>
      <c r="C11" s="67" t="s">
        <v>32</v>
      </c>
      <c r="D11" s="60" t="s">
        <v>33</v>
      </c>
      <c r="E11" s="93">
        <v>1</v>
      </c>
      <c r="F11" s="93">
        <v>5</v>
      </c>
      <c r="G11" s="62">
        <f t="shared" si="2"/>
        <v>-7</v>
      </c>
      <c r="H11" s="61"/>
      <c r="I11" s="61"/>
      <c r="J11" s="62">
        <f t="shared" si="3"/>
        <v>0</v>
      </c>
      <c r="K11" s="93">
        <v>1</v>
      </c>
      <c r="L11" s="93">
        <v>2</v>
      </c>
      <c r="M11" s="62">
        <f t="shared" si="4"/>
        <v>19</v>
      </c>
      <c r="N11" s="93"/>
      <c r="O11" s="93">
        <v>4</v>
      </c>
      <c r="P11" s="62">
        <f t="shared" si="5"/>
        <v>-20</v>
      </c>
      <c r="Q11" s="93">
        <v>1</v>
      </c>
      <c r="R11" s="93">
        <v>4</v>
      </c>
      <c r="S11" s="62">
        <f t="shared" si="6"/>
        <v>-6</v>
      </c>
      <c r="T11" s="61">
        <v>1</v>
      </c>
      <c r="U11" s="63">
        <f t="shared" si="0"/>
        <v>5</v>
      </c>
      <c r="V11" s="93">
        <v>1</v>
      </c>
      <c r="W11" s="64">
        <f t="shared" si="1"/>
        <v>5</v>
      </c>
      <c r="X11" s="65">
        <f t="shared" si="8"/>
        <v>-4</v>
      </c>
      <c r="Y11" s="66" t="s">
        <v>75</v>
      </c>
      <c r="Z11" s="123">
        <f t="shared" si="9"/>
        <v>2</v>
      </c>
      <c r="AA11" s="124">
        <f t="shared" si="7"/>
        <v>0.16666666666666666</v>
      </c>
      <c r="AB11" s="57"/>
    </row>
    <row r="12" spans="1:28" s="5" customFormat="1" ht="16.5" thickBot="1" thickTop="1">
      <c r="A12" s="42"/>
      <c r="B12" s="68">
        <v>22</v>
      </c>
      <c r="C12" s="67" t="s">
        <v>32</v>
      </c>
      <c r="D12" s="89" t="s">
        <v>50</v>
      </c>
      <c r="E12" s="93"/>
      <c r="F12" s="93">
        <v>1</v>
      </c>
      <c r="G12" s="62">
        <f t="shared" si="2"/>
        <v>-3</v>
      </c>
      <c r="H12" s="61"/>
      <c r="I12" s="61"/>
      <c r="J12" s="62">
        <f t="shared" si="3"/>
        <v>0</v>
      </c>
      <c r="K12" s="93">
        <v>1</v>
      </c>
      <c r="L12" s="93">
        <v>1</v>
      </c>
      <c r="M12" s="62">
        <f t="shared" si="4"/>
        <v>11</v>
      </c>
      <c r="N12" s="93"/>
      <c r="O12" s="93">
        <v>2</v>
      </c>
      <c r="P12" s="62">
        <f t="shared" si="5"/>
        <v>-10</v>
      </c>
      <c r="Q12" s="93">
        <v>1</v>
      </c>
      <c r="R12" s="93">
        <v>1</v>
      </c>
      <c r="S12" s="62">
        <f t="shared" si="6"/>
        <v>0</v>
      </c>
      <c r="T12" s="61"/>
      <c r="U12" s="63">
        <f t="shared" si="0"/>
        <v>0</v>
      </c>
      <c r="V12" s="93"/>
      <c r="W12" s="64">
        <f t="shared" si="1"/>
        <v>0</v>
      </c>
      <c r="X12" s="65">
        <f t="shared" si="8"/>
        <v>-2</v>
      </c>
      <c r="Y12" s="66" t="s">
        <v>68</v>
      </c>
      <c r="Z12" s="123">
        <f t="shared" si="9"/>
        <v>0</v>
      </c>
      <c r="AA12" s="124">
        <f t="shared" si="7"/>
        <v>0</v>
      </c>
      <c r="AB12" s="57"/>
    </row>
    <row r="13" spans="1:28" s="5" customFormat="1" ht="16.5" thickBot="1" thickTop="1">
      <c r="A13" s="42"/>
      <c r="B13" s="58">
        <v>34</v>
      </c>
      <c r="C13" s="59" t="s">
        <v>51</v>
      </c>
      <c r="D13" s="69" t="s">
        <v>44</v>
      </c>
      <c r="E13" s="93"/>
      <c r="F13" s="93">
        <v>1</v>
      </c>
      <c r="G13" s="62">
        <f t="shared" si="2"/>
        <v>-3</v>
      </c>
      <c r="H13" s="61"/>
      <c r="I13" s="61"/>
      <c r="J13" s="62">
        <f t="shared" si="3"/>
        <v>0</v>
      </c>
      <c r="K13" s="93"/>
      <c r="L13" s="93"/>
      <c r="M13" s="62">
        <f t="shared" si="4"/>
        <v>0</v>
      </c>
      <c r="N13" s="93"/>
      <c r="O13" s="93"/>
      <c r="P13" s="62">
        <f t="shared" si="5"/>
        <v>0</v>
      </c>
      <c r="Q13" s="93"/>
      <c r="R13" s="93"/>
      <c r="S13" s="62">
        <f t="shared" si="6"/>
        <v>0</v>
      </c>
      <c r="T13" s="61"/>
      <c r="U13" s="63">
        <f t="shared" si="0"/>
        <v>0</v>
      </c>
      <c r="V13" s="93"/>
      <c r="W13" s="64">
        <f t="shared" si="1"/>
        <v>0</v>
      </c>
      <c r="X13" s="65">
        <f t="shared" si="8"/>
        <v>-3</v>
      </c>
      <c r="Y13" s="66" t="s">
        <v>74</v>
      </c>
      <c r="Z13" s="123">
        <f t="shared" si="9"/>
        <v>0</v>
      </c>
      <c r="AA13" s="124">
        <f t="shared" si="7"/>
        <v>0</v>
      </c>
      <c r="AB13" s="57"/>
    </row>
    <row r="14" spans="1:28" s="5" customFormat="1" ht="16.5" thickBot="1" thickTop="1">
      <c r="A14" s="42"/>
      <c r="B14" s="58">
        <v>31</v>
      </c>
      <c r="C14" s="59" t="s">
        <v>22</v>
      </c>
      <c r="D14" s="60" t="s">
        <v>23</v>
      </c>
      <c r="E14" s="93">
        <v>1</v>
      </c>
      <c r="F14" s="93">
        <v>4</v>
      </c>
      <c r="G14" s="62">
        <f t="shared" si="2"/>
        <v>-4</v>
      </c>
      <c r="H14" s="61"/>
      <c r="I14" s="61"/>
      <c r="J14" s="62">
        <f t="shared" si="3"/>
        <v>0</v>
      </c>
      <c r="K14" s="93">
        <v>2</v>
      </c>
      <c r="L14" s="93"/>
      <c r="M14" s="62">
        <f t="shared" si="4"/>
        <v>6</v>
      </c>
      <c r="N14" s="93">
        <v>2</v>
      </c>
      <c r="O14" s="93">
        <v>2</v>
      </c>
      <c r="P14" s="62">
        <f t="shared" si="5"/>
        <v>0</v>
      </c>
      <c r="Q14" s="93">
        <v>1</v>
      </c>
      <c r="R14" s="93">
        <v>2</v>
      </c>
      <c r="S14" s="62">
        <f t="shared" si="6"/>
        <v>-2</v>
      </c>
      <c r="T14" s="61"/>
      <c r="U14" s="63">
        <f t="shared" si="0"/>
        <v>0</v>
      </c>
      <c r="V14" s="93">
        <v>1</v>
      </c>
      <c r="W14" s="64">
        <f t="shared" si="1"/>
        <v>5</v>
      </c>
      <c r="X14" s="65">
        <f t="shared" si="8"/>
        <v>5</v>
      </c>
      <c r="Y14" s="66" t="s">
        <v>67</v>
      </c>
      <c r="Z14" s="123">
        <f t="shared" si="9"/>
        <v>2</v>
      </c>
      <c r="AA14" s="124">
        <f t="shared" si="7"/>
        <v>0.2</v>
      </c>
      <c r="AB14" s="57"/>
    </row>
    <row r="15" spans="1:28" s="5" customFormat="1" ht="16.5" thickBot="1" thickTop="1">
      <c r="A15" s="42"/>
      <c r="B15" s="58">
        <v>12</v>
      </c>
      <c r="C15" s="88" t="s">
        <v>36</v>
      </c>
      <c r="D15" s="89" t="s">
        <v>21</v>
      </c>
      <c r="E15" s="103">
        <v>5</v>
      </c>
      <c r="F15" s="93">
        <v>1</v>
      </c>
      <c r="G15" s="62">
        <f t="shared" si="2"/>
        <v>37</v>
      </c>
      <c r="H15" s="61"/>
      <c r="I15" s="61"/>
      <c r="J15" s="62">
        <f t="shared" si="3"/>
        <v>0</v>
      </c>
      <c r="K15" s="93"/>
      <c r="L15" s="103">
        <v>9</v>
      </c>
      <c r="M15" s="62">
        <f t="shared" si="4"/>
        <v>72</v>
      </c>
      <c r="N15" s="103">
        <v>5</v>
      </c>
      <c r="O15" s="93">
        <v>2</v>
      </c>
      <c r="P15" s="62">
        <f t="shared" si="5"/>
        <v>15</v>
      </c>
      <c r="Q15" s="93"/>
      <c r="R15" s="93">
        <v>5</v>
      </c>
      <c r="S15" s="62">
        <f t="shared" si="6"/>
        <v>-10</v>
      </c>
      <c r="T15" s="61"/>
      <c r="U15" s="63">
        <f t="shared" si="0"/>
        <v>0</v>
      </c>
      <c r="V15" s="93"/>
      <c r="W15" s="64">
        <f t="shared" si="1"/>
        <v>0</v>
      </c>
      <c r="X15" s="65">
        <f t="shared" si="8"/>
        <v>114</v>
      </c>
      <c r="Y15" s="66" t="s">
        <v>60</v>
      </c>
      <c r="Z15" s="123">
        <f t="shared" si="9"/>
        <v>10</v>
      </c>
      <c r="AA15" s="125">
        <f t="shared" si="7"/>
        <v>0.8333333333333334</v>
      </c>
      <c r="AB15" s="57"/>
    </row>
    <row r="16" spans="1:28" s="5" customFormat="1" ht="16.5" thickBot="1" thickTop="1">
      <c r="A16" s="42"/>
      <c r="B16" s="68">
        <v>38</v>
      </c>
      <c r="C16" s="88" t="s">
        <v>26</v>
      </c>
      <c r="D16" s="60" t="s">
        <v>27</v>
      </c>
      <c r="E16" s="93">
        <v>1</v>
      </c>
      <c r="F16" s="93">
        <v>9</v>
      </c>
      <c r="G16" s="62">
        <f t="shared" si="2"/>
        <v>-19</v>
      </c>
      <c r="H16" s="61"/>
      <c r="I16" s="61"/>
      <c r="J16" s="62">
        <f t="shared" si="3"/>
        <v>0</v>
      </c>
      <c r="K16" s="93">
        <v>1</v>
      </c>
      <c r="L16" s="103">
        <v>6</v>
      </c>
      <c r="M16" s="62">
        <f t="shared" si="4"/>
        <v>51</v>
      </c>
      <c r="N16" s="93">
        <v>1</v>
      </c>
      <c r="O16" s="93">
        <v>2</v>
      </c>
      <c r="P16" s="62">
        <f t="shared" si="5"/>
        <v>-5</v>
      </c>
      <c r="Q16" s="93"/>
      <c r="R16" s="93"/>
      <c r="S16" s="62">
        <f t="shared" si="6"/>
        <v>0</v>
      </c>
      <c r="T16" s="61">
        <v>1</v>
      </c>
      <c r="U16" s="63">
        <f t="shared" si="0"/>
        <v>5</v>
      </c>
      <c r="V16" s="93"/>
      <c r="W16" s="64">
        <f t="shared" si="1"/>
        <v>0</v>
      </c>
      <c r="X16" s="65">
        <f t="shared" si="8"/>
        <v>32</v>
      </c>
      <c r="Y16" s="66" t="s">
        <v>62</v>
      </c>
      <c r="Z16" s="123">
        <f t="shared" si="9"/>
        <v>2</v>
      </c>
      <c r="AA16" s="124">
        <f t="shared" si="7"/>
        <v>0.1</v>
      </c>
      <c r="AB16" s="57"/>
    </row>
    <row r="17" spans="1:28" s="5" customFormat="1" ht="16.5" thickBot="1" thickTop="1">
      <c r="A17" s="42"/>
      <c r="B17" s="58">
        <v>42</v>
      </c>
      <c r="C17" s="90" t="s">
        <v>28</v>
      </c>
      <c r="D17" s="69" t="s">
        <v>29</v>
      </c>
      <c r="E17" s="93">
        <v>2</v>
      </c>
      <c r="F17" s="93">
        <v>5</v>
      </c>
      <c r="G17" s="62">
        <f t="shared" si="2"/>
        <v>1</v>
      </c>
      <c r="H17" s="61"/>
      <c r="I17" s="61"/>
      <c r="J17" s="62">
        <f t="shared" si="3"/>
        <v>0</v>
      </c>
      <c r="K17" s="93"/>
      <c r="L17" s="93">
        <v>2</v>
      </c>
      <c r="M17" s="62">
        <f t="shared" si="4"/>
        <v>16</v>
      </c>
      <c r="N17" s="93"/>
      <c r="O17" s="93">
        <v>1</v>
      </c>
      <c r="P17" s="62">
        <f t="shared" si="5"/>
        <v>-5</v>
      </c>
      <c r="Q17" s="93">
        <v>1</v>
      </c>
      <c r="R17" s="93"/>
      <c r="S17" s="62">
        <f t="shared" si="6"/>
        <v>2</v>
      </c>
      <c r="T17" s="61"/>
      <c r="U17" s="63">
        <f t="shared" si="0"/>
        <v>0</v>
      </c>
      <c r="V17" s="93"/>
      <c r="W17" s="64">
        <f t="shared" si="1"/>
        <v>0</v>
      </c>
      <c r="X17" s="65">
        <f t="shared" si="8"/>
        <v>14</v>
      </c>
      <c r="Y17" s="66" t="s">
        <v>64</v>
      </c>
      <c r="Z17" s="123">
        <f t="shared" si="9"/>
        <v>4</v>
      </c>
      <c r="AA17" s="124">
        <f t="shared" si="7"/>
        <v>0.2857142857142857</v>
      </c>
      <c r="AB17" s="57"/>
    </row>
    <row r="18" spans="1:28" s="5" customFormat="1" ht="16.5" thickBot="1" thickTop="1">
      <c r="A18" s="42"/>
      <c r="B18" s="58">
        <v>49</v>
      </c>
      <c r="C18" s="67" t="s">
        <v>30</v>
      </c>
      <c r="D18" s="60" t="s">
        <v>31</v>
      </c>
      <c r="E18" s="93">
        <v>1</v>
      </c>
      <c r="F18" s="93">
        <v>2</v>
      </c>
      <c r="G18" s="62">
        <f t="shared" si="2"/>
        <v>2</v>
      </c>
      <c r="H18" s="61"/>
      <c r="I18" s="61">
        <v>2</v>
      </c>
      <c r="J18" s="62">
        <f t="shared" si="3"/>
        <v>-8</v>
      </c>
      <c r="K18" s="93">
        <v>3</v>
      </c>
      <c r="L18" s="93">
        <v>4</v>
      </c>
      <c r="M18" s="62">
        <f t="shared" si="4"/>
        <v>41</v>
      </c>
      <c r="N18" s="93">
        <v>1</v>
      </c>
      <c r="O18" s="93">
        <v>2</v>
      </c>
      <c r="P18" s="62">
        <f t="shared" si="5"/>
        <v>-5</v>
      </c>
      <c r="Q18" s="93">
        <v>1</v>
      </c>
      <c r="R18" s="93">
        <v>4</v>
      </c>
      <c r="S18" s="62">
        <f t="shared" si="6"/>
        <v>-6</v>
      </c>
      <c r="T18" s="61"/>
      <c r="U18" s="63">
        <f t="shared" si="0"/>
        <v>0</v>
      </c>
      <c r="V18" s="93"/>
      <c r="W18" s="64">
        <f t="shared" si="1"/>
        <v>0</v>
      </c>
      <c r="X18" s="65">
        <f t="shared" si="8"/>
        <v>24</v>
      </c>
      <c r="Y18" s="66" t="s">
        <v>63</v>
      </c>
      <c r="Z18" s="123">
        <f t="shared" si="9"/>
        <v>2</v>
      </c>
      <c r="AA18" s="124">
        <f t="shared" si="7"/>
        <v>0.3333333333333333</v>
      </c>
      <c r="AB18" s="57"/>
    </row>
    <row r="19" spans="1:28" ht="16.5" thickBot="1" thickTop="1">
      <c r="A19" s="70"/>
      <c r="B19" s="58">
        <v>35</v>
      </c>
      <c r="C19" s="90" t="s">
        <v>45</v>
      </c>
      <c r="D19" s="89" t="s">
        <v>46</v>
      </c>
      <c r="E19" s="93"/>
      <c r="F19" s="93"/>
      <c r="G19" s="62">
        <f t="shared" si="2"/>
        <v>0</v>
      </c>
      <c r="H19" s="61"/>
      <c r="I19" s="61"/>
      <c r="J19" s="62">
        <f t="shared" si="3"/>
        <v>0</v>
      </c>
      <c r="K19" s="93"/>
      <c r="L19" s="93"/>
      <c r="M19" s="62">
        <f t="shared" si="4"/>
        <v>0</v>
      </c>
      <c r="N19" s="93"/>
      <c r="O19" s="93"/>
      <c r="P19" s="62">
        <f t="shared" si="5"/>
        <v>0</v>
      </c>
      <c r="Q19" s="93"/>
      <c r="R19" s="93"/>
      <c r="S19" s="62">
        <f t="shared" si="6"/>
        <v>0</v>
      </c>
      <c r="T19" s="61"/>
      <c r="U19" s="63">
        <f t="shared" si="0"/>
        <v>0</v>
      </c>
      <c r="V19" s="93"/>
      <c r="W19" s="64">
        <f t="shared" si="1"/>
        <v>0</v>
      </c>
      <c r="X19" s="65">
        <f t="shared" si="8"/>
        <v>0</v>
      </c>
      <c r="Y19" s="66" t="s">
        <v>39</v>
      </c>
      <c r="Z19" s="123">
        <f t="shared" si="9"/>
        <v>0</v>
      </c>
      <c r="AA19" s="124">
        <v>0</v>
      </c>
      <c r="AB19" s="19"/>
    </row>
    <row r="20" spans="1:28" ht="16.5" thickBot="1" thickTop="1">
      <c r="A20" s="70"/>
      <c r="B20" s="58">
        <v>24</v>
      </c>
      <c r="C20" s="88" t="s">
        <v>37</v>
      </c>
      <c r="D20" s="89" t="s">
        <v>38</v>
      </c>
      <c r="E20" s="93"/>
      <c r="F20" s="93"/>
      <c r="G20" s="62">
        <f t="shared" si="2"/>
        <v>0</v>
      </c>
      <c r="H20" s="61"/>
      <c r="I20" s="61"/>
      <c r="J20" s="62">
        <f t="shared" si="3"/>
        <v>0</v>
      </c>
      <c r="K20" s="93">
        <v>1</v>
      </c>
      <c r="L20" s="93"/>
      <c r="M20" s="62">
        <f t="shared" si="4"/>
        <v>3</v>
      </c>
      <c r="N20" s="93">
        <v>1</v>
      </c>
      <c r="O20" s="93"/>
      <c r="P20" s="62">
        <f t="shared" si="5"/>
        <v>5</v>
      </c>
      <c r="Q20" s="93">
        <v>1</v>
      </c>
      <c r="R20" s="93">
        <v>1</v>
      </c>
      <c r="S20" s="62">
        <f t="shared" si="6"/>
        <v>0</v>
      </c>
      <c r="T20" s="61"/>
      <c r="U20" s="63">
        <f t="shared" si="0"/>
        <v>0</v>
      </c>
      <c r="V20" s="93"/>
      <c r="W20" s="64">
        <f t="shared" si="1"/>
        <v>0</v>
      </c>
      <c r="X20" s="65">
        <f t="shared" si="8"/>
        <v>8</v>
      </c>
      <c r="Y20" s="66" t="s">
        <v>79</v>
      </c>
      <c r="Z20" s="123">
        <f t="shared" si="9"/>
        <v>0</v>
      </c>
      <c r="AA20" s="124">
        <v>0</v>
      </c>
      <c r="AB20" s="19"/>
    </row>
    <row r="21" spans="1:28" ht="16.5" thickBot="1" thickTop="1">
      <c r="A21" s="70"/>
      <c r="B21" s="58">
        <v>14</v>
      </c>
      <c r="C21" s="88" t="s">
        <v>32</v>
      </c>
      <c r="D21" s="89" t="s">
        <v>52</v>
      </c>
      <c r="E21" s="93"/>
      <c r="F21" s="93"/>
      <c r="G21" s="62">
        <f t="shared" si="2"/>
        <v>0</v>
      </c>
      <c r="H21" s="61"/>
      <c r="I21" s="61"/>
      <c r="J21" s="62">
        <f t="shared" si="3"/>
        <v>0</v>
      </c>
      <c r="K21" s="93">
        <v>1</v>
      </c>
      <c r="L21" s="93"/>
      <c r="M21" s="62">
        <f t="shared" si="4"/>
        <v>3</v>
      </c>
      <c r="N21" s="93"/>
      <c r="O21" s="93"/>
      <c r="P21" s="62">
        <f t="shared" si="5"/>
        <v>0</v>
      </c>
      <c r="Q21" s="93">
        <v>1</v>
      </c>
      <c r="R21" s="93"/>
      <c r="S21" s="62">
        <f t="shared" si="6"/>
        <v>2</v>
      </c>
      <c r="T21" s="61"/>
      <c r="U21" s="63">
        <f t="shared" si="0"/>
        <v>0</v>
      </c>
      <c r="V21" s="93"/>
      <c r="W21" s="64">
        <f t="shared" si="1"/>
        <v>0</v>
      </c>
      <c r="X21" s="65">
        <f t="shared" si="8"/>
        <v>5</v>
      </c>
      <c r="Y21" s="66" t="s">
        <v>39</v>
      </c>
      <c r="Z21" s="123">
        <f t="shared" si="9"/>
        <v>0</v>
      </c>
      <c r="AA21" s="124">
        <v>0</v>
      </c>
      <c r="AB21" s="19"/>
    </row>
    <row r="22" spans="1:28" ht="16.5" thickBot="1" thickTop="1">
      <c r="A22" s="70"/>
      <c r="B22" s="58">
        <v>23</v>
      </c>
      <c r="C22" s="88" t="s">
        <v>53</v>
      </c>
      <c r="D22" s="89" t="s">
        <v>54</v>
      </c>
      <c r="E22" s="93"/>
      <c r="F22" s="93"/>
      <c r="G22" s="62">
        <f t="shared" si="2"/>
        <v>0</v>
      </c>
      <c r="H22" s="61"/>
      <c r="I22" s="61"/>
      <c r="J22" s="62">
        <f t="shared" si="3"/>
        <v>0</v>
      </c>
      <c r="K22" s="93">
        <v>1</v>
      </c>
      <c r="L22" s="93"/>
      <c r="M22" s="62">
        <f t="shared" si="4"/>
        <v>3</v>
      </c>
      <c r="N22" s="93"/>
      <c r="O22" s="93">
        <v>1</v>
      </c>
      <c r="P22" s="62">
        <f t="shared" si="5"/>
        <v>-5</v>
      </c>
      <c r="Q22" s="93"/>
      <c r="R22" s="93">
        <v>2</v>
      </c>
      <c r="S22" s="62">
        <f t="shared" si="6"/>
        <v>-4</v>
      </c>
      <c r="T22" s="61"/>
      <c r="U22" s="63">
        <f t="shared" si="0"/>
        <v>0</v>
      </c>
      <c r="V22" s="93"/>
      <c r="W22" s="64">
        <f t="shared" si="1"/>
        <v>0</v>
      </c>
      <c r="X22" s="65">
        <f t="shared" si="8"/>
        <v>-6</v>
      </c>
      <c r="Y22" s="66" t="s">
        <v>39</v>
      </c>
      <c r="Z22" s="123">
        <f t="shared" si="9"/>
        <v>0</v>
      </c>
      <c r="AA22" s="124">
        <v>0</v>
      </c>
      <c r="AB22" s="19"/>
    </row>
    <row r="23" spans="1:28" ht="16.5" thickBot="1" thickTop="1">
      <c r="A23" s="70"/>
      <c r="B23" s="71"/>
      <c r="C23" s="72"/>
      <c r="D23" s="73"/>
      <c r="E23" s="74"/>
      <c r="F23" s="75"/>
      <c r="G23" s="62"/>
      <c r="H23" s="74"/>
      <c r="I23" s="75"/>
      <c r="J23" s="62"/>
      <c r="K23" s="74"/>
      <c r="L23" s="75"/>
      <c r="M23" s="62"/>
      <c r="N23" s="74"/>
      <c r="O23" s="75"/>
      <c r="P23" s="62"/>
      <c r="Q23" s="74"/>
      <c r="R23" s="75"/>
      <c r="S23" s="62"/>
      <c r="T23" s="74"/>
      <c r="U23" s="63"/>
      <c r="V23" s="75"/>
      <c r="W23" s="64"/>
      <c r="X23" s="65"/>
      <c r="Y23" s="76"/>
      <c r="Z23" s="86"/>
      <c r="AA23" s="107"/>
      <c r="AB23" s="19"/>
    </row>
    <row r="24" spans="1:28" ht="16.5" thickBot="1" thickTop="1">
      <c r="A24" s="70"/>
      <c r="B24" s="77"/>
      <c r="C24" s="78"/>
      <c r="D24" s="79"/>
      <c r="E24" s="80">
        <f>SUM(E7:E22)</f>
        <v>19</v>
      </c>
      <c r="F24" s="80">
        <f>SUM(F7:F23)</f>
        <v>57</v>
      </c>
      <c r="G24" s="80"/>
      <c r="H24" s="80">
        <f>SUM(H7:H22)</f>
        <v>0</v>
      </c>
      <c r="I24" s="80">
        <f>SUM(I7:I22)</f>
        <v>4</v>
      </c>
      <c r="J24" s="80"/>
      <c r="K24" s="80">
        <f>SUM(K7:K22)</f>
        <v>15</v>
      </c>
      <c r="L24" s="80">
        <f>SUM(L7:L23)</f>
        <v>28</v>
      </c>
      <c r="M24" s="80"/>
      <c r="N24" s="80">
        <f>SUM(N7:N22)</f>
        <v>19</v>
      </c>
      <c r="O24" s="80">
        <f>SUM(O7:O23)</f>
        <v>27</v>
      </c>
      <c r="P24" s="80"/>
      <c r="Q24" s="80">
        <f>SUM(Q7:Q22)</f>
        <v>12</v>
      </c>
      <c r="R24" s="80">
        <f>SUM(R7:R22)</f>
        <v>30</v>
      </c>
      <c r="S24" s="80"/>
      <c r="T24" s="80">
        <f>SUM(T7:T22)</f>
        <v>4</v>
      </c>
      <c r="U24" s="80"/>
      <c r="V24" s="80">
        <f>SUM(V7:V22)</f>
        <v>7</v>
      </c>
      <c r="W24" s="80"/>
      <c r="X24" s="80">
        <f>SUM(X7:X22)</f>
        <v>213</v>
      </c>
      <c r="Y24" s="81"/>
      <c r="Z24" s="82">
        <f>SUM(Z7:Z22)</f>
        <v>38</v>
      </c>
      <c r="AA24" s="82"/>
      <c r="AB24" s="19"/>
    </row>
    <row r="25" spans="6:26" ht="15.75" thickTop="1">
      <c r="F25" s="92">
        <f>E24/(E24+F24)</f>
        <v>0.25</v>
      </c>
      <c r="H25" s="41"/>
      <c r="I25" s="92">
        <f>H24/(H24+I24)</f>
        <v>0</v>
      </c>
      <c r="Z25" s="84"/>
    </row>
    <row r="26" spans="2:9" ht="15">
      <c r="B26" s="114" t="s">
        <v>48</v>
      </c>
      <c r="C26" s="114"/>
      <c r="D26" s="114"/>
      <c r="E26" s="114"/>
      <c r="F26" s="114"/>
      <c r="G26" s="113" t="s">
        <v>81</v>
      </c>
      <c r="H26" s="113"/>
      <c r="I26" s="94">
        <v>0.52</v>
      </c>
    </row>
    <row r="27" spans="2:9" ht="15">
      <c r="B27" s="3"/>
      <c r="C27" s="3" t="s">
        <v>49</v>
      </c>
      <c r="E27" s="3"/>
      <c r="G27" s="85"/>
      <c r="H27" s="85"/>
      <c r="I27" s="83"/>
    </row>
  </sheetData>
  <sheetProtection/>
  <mergeCells count="15">
    <mergeCell ref="AA4:AA5"/>
    <mergeCell ref="X4:X5"/>
    <mergeCell ref="Y4:Y5"/>
    <mergeCell ref="Z4:Z5"/>
    <mergeCell ref="B1:Y1"/>
    <mergeCell ref="B2:Y2"/>
    <mergeCell ref="E4:G4"/>
    <mergeCell ref="H4:J4"/>
    <mergeCell ref="K4:M4"/>
    <mergeCell ref="N4:P4"/>
    <mergeCell ref="Q4:S4"/>
    <mergeCell ref="T4:U4"/>
    <mergeCell ref="V4:W4"/>
    <mergeCell ref="B26:F26"/>
    <mergeCell ref="G26:H26"/>
  </mergeCells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.28515625" style="0" customWidth="1"/>
    <col min="2" max="2" width="3.00390625" style="1" customWidth="1"/>
    <col min="3" max="3" width="8.28125" style="2" customWidth="1"/>
    <col min="4" max="4" width="12.421875" style="3" customWidth="1"/>
    <col min="5" max="5" width="5.7109375" style="4" customWidth="1"/>
    <col min="6" max="6" width="5.140625" style="5" customWidth="1"/>
    <col min="7" max="7" width="4.00390625" style="6" customWidth="1"/>
    <col min="8" max="8" width="4.8515625" style="5" customWidth="1"/>
    <col min="9" max="9" width="5.28125" style="5" customWidth="1"/>
    <col min="10" max="10" width="3.71093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57421875" style="5" customWidth="1"/>
    <col min="15" max="15" width="5.140625" style="5" customWidth="1"/>
    <col min="16" max="16" width="4.7109375" style="7" customWidth="1"/>
    <col min="17" max="17" width="5.00390625" style="8" customWidth="1"/>
    <col min="18" max="18" width="4.28125" style="8" customWidth="1"/>
    <col min="19" max="19" width="3.57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7109375" style="6" customWidth="1"/>
    <col min="24" max="24" width="6.28125" style="7" customWidth="1"/>
    <col min="25" max="25" width="7.7109375" style="7" customWidth="1"/>
  </cols>
  <sheetData>
    <row r="1" spans="2:25" ht="21">
      <c r="B1" s="115" t="s">
        <v>55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2:25" s="9" customFormat="1" ht="21">
      <c r="B2" s="116" t="s">
        <v>56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3:28" ht="15.75" thickBot="1">
      <c r="C3" s="10"/>
      <c r="D3" s="11"/>
      <c r="E3" s="12"/>
      <c r="F3" s="13"/>
      <c r="G3" s="14"/>
      <c r="H3" s="13"/>
      <c r="I3" s="13"/>
      <c r="J3" s="15"/>
      <c r="K3" s="16"/>
      <c r="L3" s="16"/>
      <c r="M3" s="15"/>
      <c r="N3" s="13"/>
      <c r="O3" s="13"/>
      <c r="P3" s="15"/>
      <c r="Q3" s="16"/>
      <c r="R3" s="16"/>
      <c r="S3" s="15"/>
      <c r="T3" s="16"/>
      <c r="U3" s="15"/>
      <c r="V3" s="17"/>
      <c r="W3" s="14"/>
      <c r="X3" s="15"/>
      <c r="Y3" s="18"/>
      <c r="Z3" s="19"/>
      <c r="AA3" s="20"/>
      <c r="AB3" s="19"/>
    </row>
    <row r="4" spans="1:28" s="26" customFormat="1" ht="30.75" customHeight="1" thickBot="1" thickTop="1">
      <c r="A4" s="21"/>
      <c r="B4" s="22"/>
      <c r="C4" s="23"/>
      <c r="D4" s="24" t="s">
        <v>0</v>
      </c>
      <c r="E4" s="117" t="s">
        <v>1</v>
      </c>
      <c r="F4" s="117"/>
      <c r="G4" s="117"/>
      <c r="H4" s="109" t="s">
        <v>2</v>
      </c>
      <c r="I4" s="109"/>
      <c r="J4" s="109"/>
      <c r="K4" s="109" t="s">
        <v>3</v>
      </c>
      <c r="L4" s="109"/>
      <c r="M4" s="109"/>
      <c r="N4" s="109" t="s">
        <v>4</v>
      </c>
      <c r="O4" s="109"/>
      <c r="P4" s="109"/>
      <c r="Q4" s="109" t="s">
        <v>5</v>
      </c>
      <c r="R4" s="109"/>
      <c r="S4" s="109"/>
      <c r="T4" s="109" t="s">
        <v>6</v>
      </c>
      <c r="U4" s="109"/>
      <c r="V4" s="110" t="s">
        <v>7</v>
      </c>
      <c r="W4" s="110"/>
      <c r="X4" s="111" t="s">
        <v>8</v>
      </c>
      <c r="Y4" s="112" t="s">
        <v>9</v>
      </c>
      <c r="Z4" s="121" t="s">
        <v>10</v>
      </c>
      <c r="AA4" s="112" t="s">
        <v>80</v>
      </c>
      <c r="AB4" s="25"/>
    </row>
    <row r="5" spans="1:28" s="41" customFormat="1" ht="16.5" thickBot="1" thickTop="1">
      <c r="A5" s="27"/>
      <c r="B5" s="28"/>
      <c r="C5" s="29"/>
      <c r="D5" s="30"/>
      <c r="E5" s="31" t="s">
        <v>11</v>
      </c>
      <c r="F5" s="32" t="s">
        <v>12</v>
      </c>
      <c r="G5" s="33" t="s">
        <v>13</v>
      </c>
      <c r="H5" s="34" t="s">
        <v>14</v>
      </c>
      <c r="I5" s="32" t="s">
        <v>15</v>
      </c>
      <c r="J5" s="33" t="s">
        <v>13</v>
      </c>
      <c r="K5" s="34" t="s">
        <v>16</v>
      </c>
      <c r="L5" s="32" t="s">
        <v>11</v>
      </c>
      <c r="M5" s="33" t="s">
        <v>13</v>
      </c>
      <c r="N5" s="34" t="s">
        <v>17</v>
      </c>
      <c r="O5" s="32" t="s">
        <v>18</v>
      </c>
      <c r="P5" s="33" t="s">
        <v>13</v>
      </c>
      <c r="Q5" s="35" t="s">
        <v>19</v>
      </c>
      <c r="R5" s="36" t="s">
        <v>20</v>
      </c>
      <c r="S5" s="33" t="s">
        <v>13</v>
      </c>
      <c r="T5" s="37" t="s">
        <v>17</v>
      </c>
      <c r="U5" s="38" t="s">
        <v>13</v>
      </c>
      <c r="V5" s="37" t="s">
        <v>17</v>
      </c>
      <c r="W5" s="39" t="s">
        <v>13</v>
      </c>
      <c r="X5" s="111"/>
      <c r="Y5" s="112"/>
      <c r="Z5" s="121"/>
      <c r="AA5" s="112"/>
      <c r="AB5" s="40"/>
    </row>
    <row r="6" spans="1:28" s="5" customFormat="1" ht="16.5" thickBot="1" thickTop="1">
      <c r="A6" s="42"/>
      <c r="B6" s="43"/>
      <c r="C6" s="44"/>
      <c r="D6" s="45"/>
      <c r="E6" s="46"/>
      <c r="F6" s="47"/>
      <c r="G6" s="48"/>
      <c r="H6" s="49"/>
      <c r="I6" s="47"/>
      <c r="J6" s="50"/>
      <c r="K6" s="49"/>
      <c r="L6" s="47"/>
      <c r="M6" s="50"/>
      <c r="N6" s="49"/>
      <c r="O6" s="47"/>
      <c r="P6" s="50"/>
      <c r="Q6" s="49"/>
      <c r="R6" s="47"/>
      <c r="S6" s="50"/>
      <c r="T6" s="49"/>
      <c r="U6" s="51"/>
      <c r="V6" s="52"/>
      <c r="W6" s="53"/>
      <c r="X6" s="54"/>
      <c r="Y6" s="55"/>
      <c r="Z6" s="122"/>
      <c r="AA6" s="56"/>
      <c r="AB6" s="57"/>
    </row>
    <row r="7" spans="1:28" s="5" customFormat="1" ht="16.5" thickBot="1" thickTop="1">
      <c r="A7" s="42"/>
      <c r="B7" s="58">
        <v>4</v>
      </c>
      <c r="C7" s="88" t="s">
        <v>22</v>
      </c>
      <c r="D7" s="91" t="s">
        <v>47</v>
      </c>
      <c r="E7" s="93"/>
      <c r="F7" s="93">
        <v>1</v>
      </c>
      <c r="G7" s="62">
        <f>E7*$E$5+F7*$F$5</f>
        <v>-3</v>
      </c>
      <c r="H7" s="61"/>
      <c r="I7" s="61">
        <v>2</v>
      </c>
      <c r="J7" s="62">
        <f>H7*$H$5+I7*$I$5</f>
        <v>-8</v>
      </c>
      <c r="K7" s="93">
        <v>1</v>
      </c>
      <c r="L7" s="93">
        <v>1</v>
      </c>
      <c r="M7" s="62">
        <f>K7*$K$5+L7*$L$5</f>
        <v>11</v>
      </c>
      <c r="N7" s="93">
        <v>2</v>
      </c>
      <c r="O7" s="93">
        <v>2</v>
      </c>
      <c r="P7" s="62">
        <f>N7*$N$5+O7*$O$5</f>
        <v>0</v>
      </c>
      <c r="Q7" s="93">
        <v>2</v>
      </c>
      <c r="R7" s="93">
        <v>1</v>
      </c>
      <c r="S7" s="62">
        <f>Q7*$Q$5+R7*$R$5</f>
        <v>2</v>
      </c>
      <c r="T7" s="61"/>
      <c r="U7" s="63">
        <f aca="true" t="shared" si="0" ref="U7:U22">T7*$T$5</f>
        <v>0</v>
      </c>
      <c r="V7" s="61"/>
      <c r="W7" s="64">
        <f aca="true" t="shared" si="1" ref="W7:W22">V7*$V$5</f>
        <v>0</v>
      </c>
      <c r="X7" s="65">
        <f>G7+J7+M7+P7+S7+U7+W7</f>
        <v>2</v>
      </c>
      <c r="Y7" s="66" t="s">
        <v>68</v>
      </c>
      <c r="Z7" s="123">
        <f>(E7*2)+H7</f>
        <v>0</v>
      </c>
      <c r="AA7" s="124">
        <f>E7/(E7+F7)</f>
        <v>0</v>
      </c>
      <c r="AB7" s="57"/>
    </row>
    <row r="8" spans="1:28" s="5" customFormat="1" ht="16.5" thickBot="1" thickTop="1">
      <c r="A8" s="42"/>
      <c r="B8" s="58">
        <v>5</v>
      </c>
      <c r="C8" s="88" t="s">
        <v>42</v>
      </c>
      <c r="D8" s="91" t="s">
        <v>43</v>
      </c>
      <c r="E8" s="93">
        <v>4</v>
      </c>
      <c r="F8" s="93">
        <v>9</v>
      </c>
      <c r="G8" s="62">
        <f aca="true" t="shared" si="2" ref="G8:G22">E8*$E$5+F8*$F$5</f>
        <v>5</v>
      </c>
      <c r="H8" s="61">
        <v>1</v>
      </c>
      <c r="I8" s="61">
        <v>4</v>
      </c>
      <c r="J8" s="62">
        <f aca="true" t="shared" si="3" ref="J8:J22">H8*$H$5+I8*$I$5</f>
        <v>-12</v>
      </c>
      <c r="K8" s="93">
        <v>1</v>
      </c>
      <c r="L8" s="93">
        <v>1</v>
      </c>
      <c r="M8" s="62">
        <f aca="true" t="shared" si="4" ref="M8:M22">K8*$K$5+L8*$L$5</f>
        <v>11</v>
      </c>
      <c r="N8" s="93">
        <v>4</v>
      </c>
      <c r="O8" s="93">
        <v>1</v>
      </c>
      <c r="P8" s="62">
        <f aca="true" t="shared" si="5" ref="P8:P22">N8*$N$5+O8*$O$5</f>
        <v>15</v>
      </c>
      <c r="Q8" s="93">
        <v>4</v>
      </c>
      <c r="R8" s="93">
        <v>1</v>
      </c>
      <c r="S8" s="62">
        <f aca="true" t="shared" si="6" ref="S8:S22">Q8*$Q$5+R8*$R$5</f>
        <v>6</v>
      </c>
      <c r="T8" s="61"/>
      <c r="U8" s="63">
        <f t="shared" si="0"/>
        <v>0</v>
      </c>
      <c r="V8" s="61">
        <v>1</v>
      </c>
      <c r="W8" s="64">
        <f t="shared" si="1"/>
        <v>5</v>
      </c>
      <c r="X8" s="65">
        <f>G8+J8+M8+P8+S8+U8+W8</f>
        <v>30</v>
      </c>
      <c r="Y8" s="66" t="s">
        <v>66</v>
      </c>
      <c r="Z8" s="123">
        <f aca="true" t="shared" si="7" ref="Z8:Z22">(E8*2)+H8</f>
        <v>9</v>
      </c>
      <c r="AA8" s="108">
        <f aca="true" t="shared" si="8" ref="AA8:AA22">E8/(E8+F8)</f>
        <v>0.3076923076923077</v>
      </c>
      <c r="AB8" s="57"/>
    </row>
    <row r="9" spans="1:28" s="5" customFormat="1" ht="16.5" thickBot="1" thickTop="1">
      <c r="A9" s="42"/>
      <c r="B9" s="58">
        <v>6</v>
      </c>
      <c r="C9" s="88" t="s">
        <v>41</v>
      </c>
      <c r="D9" s="89" t="s">
        <v>40</v>
      </c>
      <c r="E9" s="93"/>
      <c r="F9" s="93">
        <v>7</v>
      </c>
      <c r="G9" s="62">
        <f t="shared" si="2"/>
        <v>-21</v>
      </c>
      <c r="H9" s="61"/>
      <c r="I9" s="61"/>
      <c r="J9" s="62">
        <f t="shared" si="3"/>
        <v>0</v>
      </c>
      <c r="K9" s="93"/>
      <c r="L9" s="93">
        <v>2</v>
      </c>
      <c r="M9" s="62">
        <f t="shared" si="4"/>
        <v>16</v>
      </c>
      <c r="N9" s="93"/>
      <c r="O9" s="93">
        <v>7</v>
      </c>
      <c r="P9" s="62">
        <f t="shared" si="5"/>
        <v>-35</v>
      </c>
      <c r="Q9" s="93">
        <v>3</v>
      </c>
      <c r="R9" s="93"/>
      <c r="S9" s="62">
        <f t="shared" si="6"/>
        <v>6</v>
      </c>
      <c r="T9" s="61"/>
      <c r="U9" s="63">
        <f t="shared" si="0"/>
        <v>0</v>
      </c>
      <c r="V9" s="93">
        <v>1</v>
      </c>
      <c r="W9" s="64">
        <f t="shared" si="1"/>
        <v>5</v>
      </c>
      <c r="X9" s="65">
        <f aca="true" t="shared" si="9" ref="X9:X22">G9+J9+M9+P9+S9+U9+W9</f>
        <v>-29</v>
      </c>
      <c r="Y9" s="66" t="s">
        <v>75</v>
      </c>
      <c r="Z9" s="123">
        <f t="shared" si="7"/>
        <v>0</v>
      </c>
      <c r="AA9" s="124">
        <f t="shared" si="8"/>
        <v>0</v>
      </c>
      <c r="AB9" s="57"/>
    </row>
    <row r="10" spans="1:28" s="5" customFormat="1" ht="16.5" thickBot="1" thickTop="1">
      <c r="A10" s="42"/>
      <c r="B10" s="58">
        <v>7</v>
      </c>
      <c r="C10" s="59" t="s">
        <v>24</v>
      </c>
      <c r="D10" s="60" t="s">
        <v>25</v>
      </c>
      <c r="E10" s="93">
        <v>6</v>
      </c>
      <c r="F10" s="93">
        <v>8</v>
      </c>
      <c r="G10" s="62">
        <f t="shared" si="2"/>
        <v>24</v>
      </c>
      <c r="H10" s="61">
        <v>2</v>
      </c>
      <c r="I10" s="61"/>
      <c r="J10" s="62">
        <f t="shared" si="3"/>
        <v>8</v>
      </c>
      <c r="K10" s="93"/>
      <c r="L10" s="93"/>
      <c r="M10" s="62">
        <f t="shared" si="4"/>
        <v>0</v>
      </c>
      <c r="N10" s="93">
        <v>6</v>
      </c>
      <c r="O10" s="93">
        <v>10</v>
      </c>
      <c r="P10" s="62">
        <f t="shared" si="5"/>
        <v>-20</v>
      </c>
      <c r="Q10" s="93"/>
      <c r="R10" s="93">
        <v>2</v>
      </c>
      <c r="S10" s="62">
        <f t="shared" si="6"/>
        <v>-4</v>
      </c>
      <c r="T10" s="61"/>
      <c r="U10" s="63">
        <f t="shared" si="0"/>
        <v>0</v>
      </c>
      <c r="V10" s="103">
        <v>5</v>
      </c>
      <c r="W10" s="64">
        <f t="shared" si="1"/>
        <v>25</v>
      </c>
      <c r="X10" s="65">
        <f t="shared" si="9"/>
        <v>33</v>
      </c>
      <c r="Y10" s="66" t="s">
        <v>64</v>
      </c>
      <c r="Z10" s="123">
        <f t="shared" si="7"/>
        <v>14</v>
      </c>
      <c r="AA10" s="108">
        <f t="shared" si="8"/>
        <v>0.42857142857142855</v>
      </c>
      <c r="AB10" s="57"/>
    </row>
    <row r="11" spans="1:28" s="5" customFormat="1" ht="16.5" thickBot="1" thickTop="1">
      <c r="A11" s="42"/>
      <c r="B11" s="68">
        <v>8</v>
      </c>
      <c r="C11" s="67" t="s">
        <v>32</v>
      </c>
      <c r="D11" s="60" t="s">
        <v>33</v>
      </c>
      <c r="E11" s="103">
        <v>6</v>
      </c>
      <c r="F11" s="93">
        <v>4</v>
      </c>
      <c r="G11" s="62">
        <f t="shared" si="2"/>
        <v>36</v>
      </c>
      <c r="H11" s="61">
        <v>1</v>
      </c>
      <c r="I11" s="61">
        <v>6</v>
      </c>
      <c r="J11" s="62">
        <f t="shared" si="3"/>
        <v>-20</v>
      </c>
      <c r="K11" s="93">
        <v>3</v>
      </c>
      <c r="L11" s="93">
        <v>3</v>
      </c>
      <c r="M11" s="62">
        <f t="shared" si="4"/>
        <v>33</v>
      </c>
      <c r="N11" s="93">
        <v>5</v>
      </c>
      <c r="O11" s="93">
        <v>2</v>
      </c>
      <c r="P11" s="62">
        <f t="shared" si="5"/>
        <v>15</v>
      </c>
      <c r="Q11" s="93">
        <v>5</v>
      </c>
      <c r="R11" s="93">
        <v>3</v>
      </c>
      <c r="S11" s="62">
        <f t="shared" si="6"/>
        <v>4</v>
      </c>
      <c r="T11" s="61"/>
      <c r="U11" s="63">
        <f t="shared" si="0"/>
        <v>0</v>
      </c>
      <c r="V11" s="93"/>
      <c r="W11" s="64">
        <f t="shared" si="1"/>
        <v>0</v>
      </c>
      <c r="X11" s="65">
        <f t="shared" si="9"/>
        <v>68</v>
      </c>
      <c r="Y11" s="66" t="s">
        <v>60</v>
      </c>
      <c r="Z11" s="123">
        <f t="shared" si="7"/>
        <v>13</v>
      </c>
      <c r="AA11" s="108">
        <f t="shared" si="8"/>
        <v>0.6</v>
      </c>
      <c r="AB11" s="57"/>
    </row>
    <row r="12" spans="1:28" s="5" customFormat="1" ht="16.5" thickBot="1" thickTop="1">
      <c r="A12" s="42"/>
      <c r="B12" s="68">
        <v>9</v>
      </c>
      <c r="C12" s="67" t="s">
        <v>32</v>
      </c>
      <c r="D12" s="89" t="s">
        <v>50</v>
      </c>
      <c r="E12" s="93">
        <v>1</v>
      </c>
      <c r="F12" s="93"/>
      <c r="G12" s="62">
        <f t="shared" si="2"/>
        <v>8</v>
      </c>
      <c r="H12" s="61"/>
      <c r="I12" s="61"/>
      <c r="J12" s="62">
        <f t="shared" si="3"/>
        <v>0</v>
      </c>
      <c r="K12" s="93"/>
      <c r="L12" s="93">
        <v>1</v>
      </c>
      <c r="M12" s="62">
        <f t="shared" si="4"/>
        <v>8</v>
      </c>
      <c r="N12" s="93"/>
      <c r="O12" s="93"/>
      <c r="P12" s="62">
        <f t="shared" si="5"/>
        <v>0</v>
      </c>
      <c r="Q12" s="93"/>
      <c r="R12" s="93"/>
      <c r="S12" s="62">
        <f t="shared" si="6"/>
        <v>0</v>
      </c>
      <c r="T12" s="61"/>
      <c r="U12" s="63">
        <f t="shared" si="0"/>
        <v>0</v>
      </c>
      <c r="V12" s="93"/>
      <c r="W12" s="64">
        <f t="shared" si="1"/>
        <v>0</v>
      </c>
      <c r="X12" s="65">
        <f t="shared" si="9"/>
        <v>16</v>
      </c>
      <c r="Y12" s="66" t="s">
        <v>67</v>
      </c>
      <c r="Z12" s="123">
        <f t="shared" si="7"/>
        <v>2</v>
      </c>
      <c r="AA12" s="124">
        <f t="shared" si="8"/>
        <v>1</v>
      </c>
      <c r="AB12" s="57"/>
    </row>
    <row r="13" spans="1:28" s="5" customFormat="1" ht="16.5" thickBot="1" thickTop="1">
      <c r="A13" s="42"/>
      <c r="B13" s="58">
        <v>10</v>
      </c>
      <c r="C13" s="59" t="s">
        <v>51</v>
      </c>
      <c r="D13" s="69" t="s">
        <v>44</v>
      </c>
      <c r="E13" s="93"/>
      <c r="F13" s="93"/>
      <c r="G13" s="62">
        <f t="shared" si="2"/>
        <v>0</v>
      </c>
      <c r="H13" s="61"/>
      <c r="I13" s="61"/>
      <c r="J13" s="62">
        <f t="shared" si="3"/>
        <v>0</v>
      </c>
      <c r="K13" s="93"/>
      <c r="L13" s="93"/>
      <c r="M13" s="62">
        <f t="shared" si="4"/>
        <v>0</v>
      </c>
      <c r="N13" s="93"/>
      <c r="O13" s="93"/>
      <c r="P13" s="62">
        <f t="shared" si="5"/>
        <v>0</v>
      </c>
      <c r="Q13" s="93"/>
      <c r="R13" s="93"/>
      <c r="S13" s="62">
        <f t="shared" si="6"/>
        <v>0</v>
      </c>
      <c r="T13" s="61"/>
      <c r="U13" s="63">
        <f t="shared" si="0"/>
        <v>0</v>
      </c>
      <c r="V13" s="93"/>
      <c r="W13" s="64">
        <f t="shared" si="1"/>
        <v>0</v>
      </c>
      <c r="X13" s="65">
        <f t="shared" si="9"/>
        <v>0</v>
      </c>
      <c r="Y13" s="66" t="s">
        <v>39</v>
      </c>
      <c r="Z13" s="123">
        <f t="shared" si="7"/>
        <v>0</v>
      </c>
      <c r="AA13" s="124">
        <v>0</v>
      </c>
      <c r="AB13" s="57"/>
    </row>
    <row r="14" spans="1:28" s="5" customFormat="1" ht="16.5" thickBot="1" thickTop="1">
      <c r="A14" s="42"/>
      <c r="B14" s="58">
        <v>11</v>
      </c>
      <c r="C14" s="59" t="s">
        <v>22</v>
      </c>
      <c r="D14" s="60" t="s">
        <v>23</v>
      </c>
      <c r="E14" s="93">
        <v>3</v>
      </c>
      <c r="F14" s="93">
        <v>6</v>
      </c>
      <c r="G14" s="62">
        <f t="shared" si="2"/>
        <v>6</v>
      </c>
      <c r="H14" s="103">
        <v>3</v>
      </c>
      <c r="I14" s="61">
        <v>1</v>
      </c>
      <c r="J14" s="62">
        <f t="shared" si="3"/>
        <v>8</v>
      </c>
      <c r="K14" s="93">
        <v>2</v>
      </c>
      <c r="L14" s="93"/>
      <c r="M14" s="62">
        <f t="shared" si="4"/>
        <v>6</v>
      </c>
      <c r="N14" s="93">
        <v>2</v>
      </c>
      <c r="O14" s="93">
        <v>1</v>
      </c>
      <c r="P14" s="62">
        <f t="shared" si="5"/>
        <v>5</v>
      </c>
      <c r="Q14" s="93">
        <v>4</v>
      </c>
      <c r="R14" s="93">
        <v>3</v>
      </c>
      <c r="S14" s="62">
        <f t="shared" si="6"/>
        <v>2</v>
      </c>
      <c r="T14" s="61">
        <v>1</v>
      </c>
      <c r="U14" s="63">
        <f t="shared" si="0"/>
        <v>5</v>
      </c>
      <c r="V14" s="93"/>
      <c r="W14" s="64">
        <f t="shared" si="1"/>
        <v>0</v>
      </c>
      <c r="X14" s="65">
        <f t="shared" si="9"/>
        <v>32</v>
      </c>
      <c r="Y14" s="66" t="s">
        <v>65</v>
      </c>
      <c r="Z14" s="123">
        <f t="shared" si="7"/>
        <v>9</v>
      </c>
      <c r="AA14" s="108">
        <f t="shared" si="8"/>
        <v>0.3333333333333333</v>
      </c>
      <c r="AB14" s="57"/>
    </row>
    <row r="15" spans="1:28" s="5" customFormat="1" ht="16.5" thickBot="1" thickTop="1">
      <c r="A15" s="42"/>
      <c r="B15" s="58">
        <v>12</v>
      </c>
      <c r="C15" s="88" t="s">
        <v>36</v>
      </c>
      <c r="D15" s="89" t="s">
        <v>21</v>
      </c>
      <c r="E15" s="93">
        <v>1</v>
      </c>
      <c r="F15" s="93">
        <v>5</v>
      </c>
      <c r="G15" s="62">
        <f t="shared" si="2"/>
        <v>-7</v>
      </c>
      <c r="H15" s="61"/>
      <c r="I15" s="61">
        <v>2</v>
      </c>
      <c r="J15" s="62">
        <f t="shared" si="3"/>
        <v>-8</v>
      </c>
      <c r="K15" s="93">
        <v>1</v>
      </c>
      <c r="L15" s="103">
        <v>7</v>
      </c>
      <c r="M15" s="62">
        <f t="shared" si="4"/>
        <v>59</v>
      </c>
      <c r="N15" s="93">
        <v>2</v>
      </c>
      <c r="O15" s="93"/>
      <c r="P15" s="62">
        <f t="shared" si="5"/>
        <v>10</v>
      </c>
      <c r="Q15" s="93">
        <v>1</v>
      </c>
      <c r="R15" s="93">
        <v>5</v>
      </c>
      <c r="S15" s="62">
        <f t="shared" si="6"/>
        <v>-8</v>
      </c>
      <c r="T15" s="61">
        <v>1</v>
      </c>
      <c r="U15" s="63">
        <f t="shared" si="0"/>
        <v>5</v>
      </c>
      <c r="V15" s="93"/>
      <c r="W15" s="64">
        <f t="shared" si="1"/>
        <v>0</v>
      </c>
      <c r="X15" s="65">
        <f t="shared" si="9"/>
        <v>51</v>
      </c>
      <c r="Y15" s="66" t="s">
        <v>61</v>
      </c>
      <c r="Z15" s="123">
        <f t="shared" si="7"/>
        <v>2</v>
      </c>
      <c r="AA15" s="124">
        <f t="shared" si="8"/>
        <v>0.16666666666666666</v>
      </c>
      <c r="AB15" s="57"/>
    </row>
    <row r="16" spans="1:28" s="5" customFormat="1" ht="16.5" thickBot="1" thickTop="1">
      <c r="A16" s="42"/>
      <c r="B16" s="68">
        <v>13</v>
      </c>
      <c r="C16" s="88" t="s">
        <v>26</v>
      </c>
      <c r="D16" s="60" t="s">
        <v>27</v>
      </c>
      <c r="E16" s="93">
        <v>1</v>
      </c>
      <c r="F16" s="93">
        <v>5</v>
      </c>
      <c r="G16" s="62">
        <f t="shared" si="2"/>
        <v>-7</v>
      </c>
      <c r="H16" s="61">
        <v>1</v>
      </c>
      <c r="I16" s="61">
        <v>1</v>
      </c>
      <c r="J16" s="62">
        <f t="shared" si="3"/>
        <v>0</v>
      </c>
      <c r="K16" s="93"/>
      <c r="L16" s="103">
        <v>4</v>
      </c>
      <c r="M16" s="62">
        <f t="shared" si="4"/>
        <v>32</v>
      </c>
      <c r="N16" s="93">
        <v>2</v>
      </c>
      <c r="O16" s="93">
        <v>2</v>
      </c>
      <c r="P16" s="62">
        <f t="shared" si="5"/>
        <v>0</v>
      </c>
      <c r="Q16" s="93">
        <v>2</v>
      </c>
      <c r="R16" s="93">
        <v>5</v>
      </c>
      <c r="S16" s="62">
        <f t="shared" si="6"/>
        <v>-6</v>
      </c>
      <c r="T16" s="103">
        <v>4</v>
      </c>
      <c r="U16" s="63">
        <f t="shared" si="0"/>
        <v>20</v>
      </c>
      <c r="V16" s="93"/>
      <c r="W16" s="64">
        <f t="shared" si="1"/>
        <v>0</v>
      </c>
      <c r="X16" s="65">
        <f t="shared" si="9"/>
        <v>39</v>
      </c>
      <c r="Y16" s="66" t="s">
        <v>62</v>
      </c>
      <c r="Z16" s="123">
        <f t="shared" si="7"/>
        <v>3</v>
      </c>
      <c r="AA16" s="124">
        <f t="shared" si="8"/>
        <v>0.16666666666666666</v>
      </c>
      <c r="AB16" s="57"/>
    </row>
    <row r="17" spans="1:28" s="5" customFormat="1" ht="16.5" thickBot="1" thickTop="1">
      <c r="A17" s="42"/>
      <c r="B17" s="58">
        <v>14</v>
      </c>
      <c r="C17" s="90" t="s">
        <v>28</v>
      </c>
      <c r="D17" s="69" t="s">
        <v>29</v>
      </c>
      <c r="E17" s="93"/>
      <c r="F17" s="93">
        <v>1</v>
      </c>
      <c r="G17" s="62">
        <f t="shared" si="2"/>
        <v>-3</v>
      </c>
      <c r="H17" s="61"/>
      <c r="I17" s="61"/>
      <c r="J17" s="62">
        <f t="shared" si="3"/>
        <v>0</v>
      </c>
      <c r="K17" s="93"/>
      <c r="L17" s="93"/>
      <c r="M17" s="62">
        <f t="shared" si="4"/>
        <v>0</v>
      </c>
      <c r="N17" s="93"/>
      <c r="O17" s="93"/>
      <c r="P17" s="62">
        <f t="shared" si="5"/>
        <v>0</v>
      </c>
      <c r="Q17" s="93"/>
      <c r="R17" s="93"/>
      <c r="S17" s="62">
        <f t="shared" si="6"/>
        <v>0</v>
      </c>
      <c r="T17" s="61"/>
      <c r="U17" s="63">
        <f t="shared" si="0"/>
        <v>0</v>
      </c>
      <c r="V17" s="93"/>
      <c r="W17" s="64">
        <f t="shared" si="1"/>
        <v>0</v>
      </c>
      <c r="X17" s="65">
        <f t="shared" si="9"/>
        <v>-3</v>
      </c>
      <c r="Y17" s="66" t="s">
        <v>39</v>
      </c>
      <c r="Z17" s="123">
        <f t="shared" si="7"/>
        <v>0</v>
      </c>
      <c r="AA17" s="124">
        <f t="shared" si="8"/>
        <v>0</v>
      </c>
      <c r="AB17" s="57"/>
    </row>
    <row r="18" spans="1:28" s="5" customFormat="1" ht="16.5" thickBot="1" thickTop="1">
      <c r="A18" s="42"/>
      <c r="B18" s="58">
        <v>21</v>
      </c>
      <c r="C18" s="67" t="s">
        <v>30</v>
      </c>
      <c r="D18" s="60" t="s">
        <v>31</v>
      </c>
      <c r="E18" s="93">
        <v>1</v>
      </c>
      <c r="F18" s="93">
        <v>1</v>
      </c>
      <c r="G18" s="62">
        <f t="shared" si="2"/>
        <v>5</v>
      </c>
      <c r="H18" s="61"/>
      <c r="I18" s="61">
        <v>1</v>
      </c>
      <c r="J18" s="62">
        <f t="shared" si="3"/>
        <v>-4</v>
      </c>
      <c r="K18" s="93">
        <v>1</v>
      </c>
      <c r="L18" s="93">
        <v>3</v>
      </c>
      <c r="M18" s="62">
        <f t="shared" si="4"/>
        <v>27</v>
      </c>
      <c r="N18" s="93">
        <v>3</v>
      </c>
      <c r="O18" s="93">
        <v>2</v>
      </c>
      <c r="P18" s="62">
        <f t="shared" si="5"/>
        <v>5</v>
      </c>
      <c r="Q18" s="93">
        <v>1</v>
      </c>
      <c r="R18" s="93">
        <v>2</v>
      </c>
      <c r="S18" s="62">
        <f t="shared" si="6"/>
        <v>-2</v>
      </c>
      <c r="T18" s="61"/>
      <c r="U18" s="63">
        <f t="shared" si="0"/>
        <v>0</v>
      </c>
      <c r="V18" s="93">
        <v>1</v>
      </c>
      <c r="W18" s="64">
        <f t="shared" si="1"/>
        <v>5</v>
      </c>
      <c r="X18" s="65">
        <f t="shared" si="9"/>
        <v>36</v>
      </c>
      <c r="Y18" s="66" t="s">
        <v>63</v>
      </c>
      <c r="Z18" s="123">
        <f t="shared" si="7"/>
        <v>2</v>
      </c>
      <c r="AA18" s="124">
        <f t="shared" si="8"/>
        <v>0.5</v>
      </c>
      <c r="AB18" s="57"/>
    </row>
    <row r="19" spans="1:28" ht="16.5" thickBot="1" thickTop="1">
      <c r="A19" s="70"/>
      <c r="B19" s="58">
        <v>22</v>
      </c>
      <c r="C19" s="90" t="s">
        <v>45</v>
      </c>
      <c r="D19" s="89" t="s">
        <v>46</v>
      </c>
      <c r="E19" s="93"/>
      <c r="F19" s="93"/>
      <c r="G19" s="62">
        <f t="shared" si="2"/>
        <v>0</v>
      </c>
      <c r="H19" s="61"/>
      <c r="I19" s="61"/>
      <c r="J19" s="62">
        <f t="shared" si="3"/>
        <v>0</v>
      </c>
      <c r="K19" s="93"/>
      <c r="L19" s="93"/>
      <c r="M19" s="62">
        <f t="shared" si="4"/>
        <v>0</v>
      </c>
      <c r="N19" s="93"/>
      <c r="O19" s="93"/>
      <c r="P19" s="62">
        <f t="shared" si="5"/>
        <v>0</v>
      </c>
      <c r="Q19" s="93"/>
      <c r="R19" s="93"/>
      <c r="S19" s="62">
        <f t="shared" si="6"/>
        <v>0</v>
      </c>
      <c r="T19" s="61"/>
      <c r="U19" s="63">
        <f t="shared" si="0"/>
        <v>0</v>
      </c>
      <c r="V19" s="93"/>
      <c r="W19" s="64">
        <f t="shared" si="1"/>
        <v>0</v>
      </c>
      <c r="X19" s="65">
        <f t="shared" si="9"/>
        <v>0</v>
      </c>
      <c r="Y19" s="66" t="s">
        <v>39</v>
      </c>
      <c r="Z19" s="123">
        <f t="shared" si="7"/>
        <v>0</v>
      </c>
      <c r="AA19" s="124">
        <v>0</v>
      </c>
      <c r="AB19" s="19"/>
    </row>
    <row r="20" spans="1:28" ht="16.5" thickBot="1" thickTop="1">
      <c r="A20" s="70"/>
      <c r="B20" s="58">
        <v>24</v>
      </c>
      <c r="C20" s="88" t="s">
        <v>37</v>
      </c>
      <c r="D20" s="89" t="s">
        <v>38</v>
      </c>
      <c r="E20" s="93"/>
      <c r="F20" s="93"/>
      <c r="G20" s="62">
        <f t="shared" si="2"/>
        <v>0</v>
      </c>
      <c r="H20" s="61"/>
      <c r="I20" s="61"/>
      <c r="J20" s="62">
        <f t="shared" si="3"/>
        <v>0</v>
      </c>
      <c r="K20" s="93">
        <v>2</v>
      </c>
      <c r="L20" s="93">
        <v>1</v>
      </c>
      <c r="M20" s="62">
        <f t="shared" si="4"/>
        <v>14</v>
      </c>
      <c r="N20" s="93"/>
      <c r="O20" s="93">
        <v>2</v>
      </c>
      <c r="P20" s="62">
        <f t="shared" si="5"/>
        <v>-10</v>
      </c>
      <c r="Q20" s="93"/>
      <c r="R20" s="93">
        <v>3</v>
      </c>
      <c r="S20" s="62">
        <f t="shared" si="6"/>
        <v>-6</v>
      </c>
      <c r="T20" s="61"/>
      <c r="U20" s="63">
        <f t="shared" si="0"/>
        <v>0</v>
      </c>
      <c r="V20" s="93"/>
      <c r="W20" s="64">
        <f t="shared" si="1"/>
        <v>0</v>
      </c>
      <c r="X20" s="65">
        <f t="shared" si="9"/>
        <v>-2</v>
      </c>
      <c r="Y20" s="66" t="s">
        <v>74</v>
      </c>
      <c r="Z20" s="123">
        <f t="shared" si="7"/>
        <v>0</v>
      </c>
      <c r="AA20" s="124">
        <v>0</v>
      </c>
      <c r="AB20" s="19"/>
    </row>
    <row r="21" spans="1:28" ht="16.5" thickBot="1" thickTop="1">
      <c r="A21" s="70"/>
      <c r="B21" s="58">
        <v>41</v>
      </c>
      <c r="C21" s="88" t="s">
        <v>32</v>
      </c>
      <c r="D21" s="89" t="s">
        <v>52</v>
      </c>
      <c r="E21" s="93"/>
      <c r="F21" s="93"/>
      <c r="G21" s="62">
        <f t="shared" si="2"/>
        <v>0</v>
      </c>
      <c r="H21" s="61"/>
      <c r="I21" s="61"/>
      <c r="J21" s="62">
        <f t="shared" si="3"/>
        <v>0</v>
      </c>
      <c r="K21" s="93"/>
      <c r="L21" s="93"/>
      <c r="M21" s="62">
        <f t="shared" si="4"/>
        <v>0</v>
      </c>
      <c r="N21" s="93"/>
      <c r="O21" s="93"/>
      <c r="P21" s="62">
        <f t="shared" si="5"/>
        <v>0</v>
      </c>
      <c r="Q21" s="93"/>
      <c r="R21" s="93"/>
      <c r="S21" s="62">
        <f t="shared" si="6"/>
        <v>0</v>
      </c>
      <c r="T21" s="61"/>
      <c r="U21" s="63">
        <f t="shared" si="0"/>
        <v>0</v>
      </c>
      <c r="V21" s="93"/>
      <c r="W21" s="64">
        <f t="shared" si="1"/>
        <v>0</v>
      </c>
      <c r="X21" s="65">
        <f t="shared" si="9"/>
        <v>0</v>
      </c>
      <c r="Y21" s="66" t="s">
        <v>39</v>
      </c>
      <c r="Z21" s="123">
        <f t="shared" si="7"/>
        <v>0</v>
      </c>
      <c r="AA21" s="124">
        <v>0</v>
      </c>
      <c r="AB21" s="19"/>
    </row>
    <row r="22" spans="1:28" ht="16.5" thickBot="1" thickTop="1">
      <c r="A22" s="70"/>
      <c r="B22" s="58">
        <v>12</v>
      </c>
      <c r="C22" s="88" t="s">
        <v>53</v>
      </c>
      <c r="D22" s="89" t="s">
        <v>54</v>
      </c>
      <c r="E22" s="93"/>
      <c r="F22" s="93"/>
      <c r="G22" s="62">
        <f t="shared" si="2"/>
        <v>0</v>
      </c>
      <c r="H22" s="61"/>
      <c r="I22" s="61"/>
      <c r="J22" s="62">
        <f t="shared" si="3"/>
        <v>0</v>
      </c>
      <c r="K22" s="93"/>
      <c r="L22" s="93"/>
      <c r="M22" s="62">
        <f t="shared" si="4"/>
        <v>0</v>
      </c>
      <c r="N22" s="93"/>
      <c r="O22" s="93"/>
      <c r="P22" s="62">
        <f t="shared" si="5"/>
        <v>0</v>
      </c>
      <c r="Q22" s="93"/>
      <c r="R22" s="93"/>
      <c r="S22" s="62">
        <f t="shared" si="6"/>
        <v>0</v>
      </c>
      <c r="T22" s="61"/>
      <c r="U22" s="63">
        <f t="shared" si="0"/>
        <v>0</v>
      </c>
      <c r="V22" s="93"/>
      <c r="W22" s="64">
        <f t="shared" si="1"/>
        <v>0</v>
      </c>
      <c r="X22" s="65">
        <f t="shared" si="9"/>
        <v>0</v>
      </c>
      <c r="Y22" s="66" t="s">
        <v>39</v>
      </c>
      <c r="Z22" s="123">
        <f t="shared" si="7"/>
        <v>0</v>
      </c>
      <c r="AA22" s="124">
        <v>0</v>
      </c>
      <c r="AB22" s="19"/>
    </row>
    <row r="23" spans="1:28" ht="16.5" thickBot="1" thickTop="1">
      <c r="A23" s="70"/>
      <c r="B23" s="71"/>
      <c r="C23" s="72"/>
      <c r="D23" s="73"/>
      <c r="E23" s="74"/>
      <c r="F23" s="75"/>
      <c r="G23" s="62"/>
      <c r="H23" s="74"/>
      <c r="I23" s="75"/>
      <c r="J23" s="62"/>
      <c r="K23" s="74"/>
      <c r="L23" s="75"/>
      <c r="M23" s="62"/>
      <c r="N23" s="74"/>
      <c r="O23" s="75"/>
      <c r="P23" s="62"/>
      <c r="Q23" s="74"/>
      <c r="R23" s="75"/>
      <c r="S23" s="62"/>
      <c r="T23" s="74"/>
      <c r="U23" s="63"/>
      <c r="V23" s="75"/>
      <c r="W23" s="64"/>
      <c r="X23" s="65"/>
      <c r="Y23" s="76"/>
      <c r="Z23" s="86"/>
      <c r="AA23" s="107"/>
      <c r="AB23" s="19"/>
    </row>
    <row r="24" spans="1:28" ht="16.5" thickBot="1" thickTop="1">
      <c r="A24" s="70"/>
      <c r="B24" s="77"/>
      <c r="C24" s="78"/>
      <c r="D24" s="79"/>
      <c r="E24" s="80">
        <f>SUM(E7:E22)</f>
        <v>23</v>
      </c>
      <c r="F24" s="80">
        <f>SUM(F7:F23)</f>
        <v>47</v>
      </c>
      <c r="G24" s="80"/>
      <c r="H24" s="80">
        <f>SUM(H7:H22)</f>
        <v>8</v>
      </c>
      <c r="I24" s="80">
        <f>SUM(I7:I22)</f>
        <v>17</v>
      </c>
      <c r="J24" s="80"/>
      <c r="K24" s="80">
        <f>SUM(K7:K22)</f>
        <v>11</v>
      </c>
      <c r="L24" s="80">
        <f>SUM(L7:L23)</f>
        <v>23</v>
      </c>
      <c r="M24" s="80"/>
      <c r="N24" s="80">
        <f>SUM(N7:N22)</f>
        <v>26</v>
      </c>
      <c r="O24" s="80">
        <f>SUM(O7:O23)</f>
        <v>29</v>
      </c>
      <c r="P24" s="80"/>
      <c r="Q24" s="80">
        <f>SUM(Q7:Q22)</f>
        <v>22</v>
      </c>
      <c r="R24" s="80">
        <f>SUM(R7:R22)</f>
        <v>25</v>
      </c>
      <c r="S24" s="80"/>
      <c r="T24" s="80">
        <f>SUM(T7:T22)</f>
        <v>6</v>
      </c>
      <c r="U24" s="80"/>
      <c r="V24" s="80">
        <f>SUM(V7:V22)</f>
        <v>8</v>
      </c>
      <c r="W24" s="80"/>
      <c r="X24" s="80">
        <f>SUM(X7:X22)</f>
        <v>273</v>
      </c>
      <c r="Y24" s="81"/>
      <c r="Z24" s="82">
        <f>SUM(Z7:Z22)</f>
        <v>54</v>
      </c>
      <c r="AA24" s="82"/>
      <c r="AB24" s="19"/>
    </row>
    <row r="25" spans="6:26" ht="15.75" thickTop="1">
      <c r="F25" s="92">
        <f>E24/(E24+F24)</f>
        <v>0.32857142857142857</v>
      </c>
      <c r="H25" s="41"/>
      <c r="I25" s="92">
        <f>H24/(H24+I24)</f>
        <v>0.32</v>
      </c>
      <c r="Z25" s="84"/>
    </row>
    <row r="26" spans="2:9" ht="15">
      <c r="B26" s="114" t="s">
        <v>48</v>
      </c>
      <c r="C26" s="114"/>
      <c r="D26" s="114"/>
      <c r="E26" s="114"/>
      <c r="F26" s="114"/>
      <c r="G26" s="113" t="s">
        <v>84</v>
      </c>
      <c r="H26" s="113"/>
      <c r="I26" s="94">
        <v>0.41</v>
      </c>
    </row>
    <row r="27" spans="2:9" ht="15">
      <c r="B27" s="3"/>
      <c r="C27" s="3" t="s">
        <v>49</v>
      </c>
      <c r="E27" s="3"/>
      <c r="G27" s="85"/>
      <c r="H27" s="85"/>
      <c r="I27" s="83"/>
    </row>
  </sheetData>
  <sheetProtection/>
  <mergeCells count="15">
    <mergeCell ref="AA4:AA5"/>
    <mergeCell ref="X4:X5"/>
    <mergeCell ref="Y4:Y5"/>
    <mergeCell ref="Z4:Z5"/>
    <mergeCell ref="B1:Y1"/>
    <mergeCell ref="B2:Y2"/>
    <mergeCell ref="E4:G4"/>
    <mergeCell ref="H4:J4"/>
    <mergeCell ref="K4:M4"/>
    <mergeCell ref="N4:P4"/>
    <mergeCell ref="Q4:S4"/>
    <mergeCell ref="T4:U4"/>
    <mergeCell ref="V4:W4"/>
    <mergeCell ref="B26:F26"/>
    <mergeCell ref="G26:H26"/>
  </mergeCells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A4">
      <selection activeCell="AA27" sqref="AA27:AA28"/>
    </sheetView>
  </sheetViews>
  <sheetFormatPr defaultColWidth="9.140625" defaultRowHeight="15"/>
  <cols>
    <col min="1" max="1" width="1.28515625" style="0" customWidth="1"/>
    <col min="2" max="2" width="3.00390625" style="1" customWidth="1"/>
    <col min="3" max="3" width="8.28125" style="2" customWidth="1"/>
    <col min="4" max="4" width="12.421875" style="3" customWidth="1"/>
    <col min="5" max="5" width="5.7109375" style="4" customWidth="1"/>
    <col min="6" max="6" width="5.7109375" style="5" customWidth="1"/>
    <col min="7" max="7" width="4.00390625" style="6" customWidth="1"/>
    <col min="8" max="8" width="4.8515625" style="5" customWidth="1"/>
    <col min="9" max="9" width="5.28125" style="5" customWidth="1"/>
    <col min="10" max="10" width="3.71093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57421875" style="5" customWidth="1"/>
    <col min="15" max="15" width="5.140625" style="5" customWidth="1"/>
    <col min="16" max="16" width="4.7109375" style="7" customWidth="1"/>
    <col min="17" max="17" width="5.00390625" style="8" customWidth="1"/>
    <col min="18" max="18" width="4.28125" style="8" customWidth="1"/>
    <col min="19" max="19" width="3.57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7109375" style="6" customWidth="1"/>
    <col min="24" max="24" width="6.28125" style="7" customWidth="1"/>
    <col min="25" max="25" width="7.7109375" style="7" customWidth="1"/>
    <col min="27" max="27" width="10.8515625" style="0" customWidth="1"/>
  </cols>
  <sheetData>
    <row r="1" spans="2:25" ht="21">
      <c r="B1" s="115" t="s">
        <v>55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3" spans="2:25" s="9" customFormat="1" ht="21">
      <c r="B3" s="116" t="s">
        <v>58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2:25" s="9" customFormat="1" ht="21">
      <c r="B4" s="116" t="s">
        <v>59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2:25" s="9" customFormat="1" ht="21">
      <c r="B5" s="116" t="s">
        <v>57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</row>
    <row r="6" spans="2:25" s="9" customFormat="1" ht="21">
      <c r="B6" s="116" t="s">
        <v>56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3:28" ht="15.75" thickBot="1">
      <c r="C7" s="10"/>
      <c r="D7" s="11"/>
      <c r="E7" s="12"/>
      <c r="F7" s="13"/>
      <c r="G7" s="14"/>
      <c r="H7" s="13"/>
      <c r="I7" s="13"/>
      <c r="J7" s="15"/>
      <c r="K7" s="16"/>
      <c r="L7" s="16"/>
      <c r="M7" s="15"/>
      <c r="N7" s="13"/>
      <c r="O7" s="13"/>
      <c r="P7" s="15"/>
      <c r="Q7" s="16"/>
      <c r="R7" s="16"/>
      <c r="S7" s="15"/>
      <c r="T7" s="16"/>
      <c r="U7" s="15"/>
      <c r="V7" s="17"/>
      <c r="W7" s="14"/>
      <c r="X7" s="15"/>
      <c r="Y7" s="18"/>
      <c r="Z7" s="19"/>
      <c r="AA7" s="20"/>
      <c r="AB7" s="19"/>
    </row>
    <row r="8" spans="1:28" s="26" customFormat="1" ht="30.75" customHeight="1" thickBot="1" thickTop="1">
      <c r="A8" s="21"/>
      <c r="B8" s="22"/>
      <c r="C8" s="23"/>
      <c r="D8" s="24" t="s">
        <v>0</v>
      </c>
      <c r="E8" s="117" t="s">
        <v>1</v>
      </c>
      <c r="F8" s="117"/>
      <c r="G8" s="117"/>
      <c r="H8" s="109" t="s">
        <v>2</v>
      </c>
      <c r="I8" s="109"/>
      <c r="J8" s="109"/>
      <c r="K8" s="109" t="s">
        <v>3</v>
      </c>
      <c r="L8" s="109"/>
      <c r="M8" s="109"/>
      <c r="N8" s="109" t="s">
        <v>4</v>
      </c>
      <c r="O8" s="109"/>
      <c r="P8" s="109"/>
      <c r="Q8" s="109" t="s">
        <v>5</v>
      </c>
      <c r="R8" s="109"/>
      <c r="S8" s="109"/>
      <c r="T8" s="109" t="s">
        <v>6</v>
      </c>
      <c r="U8" s="109"/>
      <c r="V8" s="110" t="s">
        <v>7</v>
      </c>
      <c r="W8" s="110"/>
      <c r="X8" s="111" t="s">
        <v>8</v>
      </c>
      <c r="Y8" s="112" t="s">
        <v>9</v>
      </c>
      <c r="Z8" s="112" t="s">
        <v>35</v>
      </c>
      <c r="AA8" s="112" t="s">
        <v>80</v>
      </c>
      <c r="AB8" s="25"/>
    </row>
    <row r="9" spans="1:28" s="41" customFormat="1" ht="16.5" thickBot="1" thickTop="1">
      <c r="A9" s="27"/>
      <c r="B9" s="28"/>
      <c r="C9" s="29"/>
      <c r="D9" s="30"/>
      <c r="E9" s="31" t="s">
        <v>11</v>
      </c>
      <c r="F9" s="32" t="s">
        <v>12</v>
      </c>
      <c r="G9" s="33" t="s">
        <v>13</v>
      </c>
      <c r="H9" s="34" t="s">
        <v>14</v>
      </c>
      <c r="I9" s="32" t="s">
        <v>15</v>
      </c>
      <c r="J9" s="33" t="s">
        <v>13</v>
      </c>
      <c r="K9" s="34" t="s">
        <v>16</v>
      </c>
      <c r="L9" s="32" t="s">
        <v>11</v>
      </c>
      <c r="M9" s="33" t="s">
        <v>13</v>
      </c>
      <c r="N9" s="34" t="s">
        <v>17</v>
      </c>
      <c r="O9" s="32" t="s">
        <v>18</v>
      </c>
      <c r="P9" s="33" t="s">
        <v>13</v>
      </c>
      <c r="Q9" s="35" t="s">
        <v>19</v>
      </c>
      <c r="R9" s="36" t="s">
        <v>20</v>
      </c>
      <c r="S9" s="33" t="s">
        <v>13</v>
      </c>
      <c r="T9" s="37" t="s">
        <v>17</v>
      </c>
      <c r="U9" s="38" t="s">
        <v>13</v>
      </c>
      <c r="V9" s="37" t="s">
        <v>17</v>
      </c>
      <c r="W9" s="39" t="s">
        <v>13</v>
      </c>
      <c r="X9" s="111"/>
      <c r="Y9" s="112"/>
      <c r="Z9" s="112"/>
      <c r="AA9" s="112"/>
      <c r="AB9" s="40"/>
    </row>
    <row r="10" spans="1:28" s="5" customFormat="1" ht="16.5" thickBot="1" thickTop="1">
      <c r="A10" s="42"/>
      <c r="B10" s="43"/>
      <c r="C10" s="44"/>
      <c r="D10" s="45"/>
      <c r="E10" s="46"/>
      <c r="F10" s="47"/>
      <c r="G10" s="48"/>
      <c r="H10" s="49"/>
      <c r="I10" s="47"/>
      <c r="J10" s="50"/>
      <c r="K10" s="49"/>
      <c r="L10" s="47"/>
      <c r="M10" s="50"/>
      <c r="N10" s="49"/>
      <c r="O10" s="47"/>
      <c r="P10" s="50"/>
      <c r="Q10" s="49"/>
      <c r="R10" s="47"/>
      <c r="S10" s="50"/>
      <c r="T10" s="49"/>
      <c r="U10" s="51"/>
      <c r="V10" s="52"/>
      <c r="W10" s="53"/>
      <c r="X10" s="54"/>
      <c r="Y10" s="56"/>
      <c r="Z10" s="56"/>
      <c r="AA10" s="56"/>
      <c r="AB10" s="57"/>
    </row>
    <row r="11" spans="1:28" s="5" customFormat="1" ht="16.5" thickBot="1" thickTop="1">
      <c r="A11" s="42"/>
      <c r="B11" s="58"/>
      <c r="C11" s="88" t="s">
        <v>22</v>
      </c>
      <c r="D11" s="91" t="s">
        <v>47</v>
      </c>
      <c r="E11" s="61">
        <f>'1.z.'!E7+'2.z.'!E7+'3.z.'!E7+'4.z.'!E7</f>
        <v>2</v>
      </c>
      <c r="F11" s="61">
        <f>'1.z.'!F7+'2.z.'!F7+'3.z.'!F7+'4.z.'!F7</f>
        <v>13</v>
      </c>
      <c r="G11" s="62">
        <f aca="true" t="shared" si="0" ref="G11:G26">E11*$E$9+F11*$F$9</f>
        <v>-23</v>
      </c>
      <c r="H11" s="61">
        <f>'1.z.'!H7+'2.z.'!H7+'3.z.'!H7+'4.z.'!H7</f>
        <v>0</v>
      </c>
      <c r="I11" s="61">
        <f>'1.z.'!I7+'2.z.'!I7+'3.z.'!I7+'4.z.'!I7</f>
        <v>4</v>
      </c>
      <c r="J11" s="62">
        <f aca="true" t="shared" si="1" ref="J11:J26">H11*$H$9+I11*$I$9</f>
        <v>-16</v>
      </c>
      <c r="K11" s="61">
        <f>'1.z.'!K7+'2.z.'!K7+'3.z.'!K7+'4.z.'!K7</f>
        <v>5</v>
      </c>
      <c r="L11" s="61">
        <f>'1.z.'!L7+'2.z.'!L7+'3.z.'!L7+'4.z.'!L7</f>
        <v>4</v>
      </c>
      <c r="M11" s="62">
        <f aca="true" t="shared" si="2" ref="M11:M26">K11*$K$9+L11*$L$9</f>
        <v>47</v>
      </c>
      <c r="N11" s="61">
        <f>'1.z.'!N7+'2.z.'!N7+'3.z.'!N7+'4.z.'!N7</f>
        <v>4</v>
      </c>
      <c r="O11" s="61">
        <f>'1.z.'!O7+'2.z.'!O7+'3.z.'!O7+'4.z.'!O7</f>
        <v>14</v>
      </c>
      <c r="P11" s="62">
        <f aca="true" t="shared" si="3" ref="P11:P26">N11*$N$9+O11*$O$9</f>
        <v>-50</v>
      </c>
      <c r="Q11" s="61">
        <f>'1.z.'!Q7+'2.z.'!Q7+'3.z.'!Q7+'4.z.'!Q7</f>
        <v>4</v>
      </c>
      <c r="R11" s="61">
        <f>'1.z.'!R7+'2.z.'!R7+'3.z.'!R7+'4.z.'!R7</f>
        <v>5</v>
      </c>
      <c r="S11" s="62">
        <f aca="true" t="shared" si="4" ref="S11:S26">Q11*$Q$9+R11*$R$9</f>
        <v>-2</v>
      </c>
      <c r="T11" s="61">
        <f>'1.z.'!T7+'2.z.'!T7+'3.z.'!T7+'4.z.'!T7</f>
        <v>0</v>
      </c>
      <c r="U11" s="63">
        <f aca="true" t="shared" si="5" ref="U11:U26">T11*$T$9</f>
        <v>0</v>
      </c>
      <c r="V11" s="61">
        <f>'1.z.'!V7+'2.z.'!V7+'3.z.'!V7+'4.z.'!V7</f>
        <v>1</v>
      </c>
      <c r="W11" s="64">
        <f aca="true" t="shared" si="6" ref="W11:W26">V11*$V$9</f>
        <v>5</v>
      </c>
      <c r="X11" s="65">
        <f aca="true" t="shared" si="7" ref="X11:X26">G11+J11+M11+P11+S11+U11+W11</f>
        <v>-39</v>
      </c>
      <c r="Y11" s="66" t="s">
        <v>70</v>
      </c>
      <c r="Z11" s="86">
        <f aca="true" t="shared" si="8" ref="Z11:Z26">(E11*2)+H11</f>
        <v>4</v>
      </c>
      <c r="AA11" s="106">
        <f>E11/(E11+F11)</f>
        <v>0.13333333333333333</v>
      </c>
      <c r="AB11" s="57"/>
    </row>
    <row r="12" spans="1:28" s="5" customFormat="1" ht="16.5" thickBot="1" thickTop="1">
      <c r="A12" s="42"/>
      <c r="B12" s="58"/>
      <c r="C12" s="88" t="s">
        <v>42</v>
      </c>
      <c r="D12" s="91" t="s">
        <v>43</v>
      </c>
      <c r="E12" s="61">
        <f>'1.z.'!E8+'2.z.'!E8+'3.z.'!E8+'4.z.'!E8</f>
        <v>12</v>
      </c>
      <c r="F12" s="61">
        <f>'1.z.'!F8+'2.z.'!F8+'3.z.'!F8+'4.z.'!F8</f>
        <v>32</v>
      </c>
      <c r="G12" s="62">
        <f t="shared" si="0"/>
        <v>0</v>
      </c>
      <c r="H12" s="61">
        <f>'1.z.'!H8+'2.z.'!H8+'3.z.'!H8+'4.z.'!H8</f>
        <v>4</v>
      </c>
      <c r="I12" s="61">
        <f>'1.z.'!I8+'2.z.'!I8+'3.z.'!I8+'4.z.'!I8</f>
        <v>11</v>
      </c>
      <c r="J12" s="62">
        <f t="shared" si="1"/>
        <v>-28</v>
      </c>
      <c r="K12" s="61">
        <f>'1.z.'!K8+'2.z.'!K8+'3.z.'!K8+'4.z.'!K8</f>
        <v>4</v>
      </c>
      <c r="L12" s="61">
        <f>'1.z.'!L8+'2.z.'!L8+'3.z.'!L8+'4.z.'!L8</f>
        <v>4</v>
      </c>
      <c r="M12" s="62">
        <f t="shared" si="2"/>
        <v>44</v>
      </c>
      <c r="N12" s="61">
        <f>'1.z.'!N8+'2.z.'!N8+'3.z.'!N8+'4.z.'!N8</f>
        <v>14</v>
      </c>
      <c r="O12" s="61">
        <f>'1.z.'!O8+'2.z.'!O8+'3.z.'!O8+'4.z.'!O8</f>
        <v>6</v>
      </c>
      <c r="P12" s="104">
        <f t="shared" si="3"/>
        <v>40</v>
      </c>
      <c r="Q12" s="61">
        <f>'1.z.'!Q8+'2.z.'!Q8+'3.z.'!Q8+'4.z.'!Q8</f>
        <v>12</v>
      </c>
      <c r="R12" s="61">
        <f>'1.z.'!R8+'2.z.'!R8+'3.z.'!R8+'4.z.'!R8</f>
        <v>5</v>
      </c>
      <c r="S12" s="62">
        <f t="shared" si="4"/>
        <v>14</v>
      </c>
      <c r="T12" s="61">
        <f>'1.z.'!T8+'2.z.'!T8+'3.z.'!T8+'4.z.'!T8</f>
        <v>1</v>
      </c>
      <c r="U12" s="63">
        <f t="shared" si="5"/>
        <v>5</v>
      </c>
      <c r="V12" s="103">
        <f>'1.z.'!V8+'2.z.'!V8+'3.z.'!V8+'4.z.'!V8</f>
        <v>6</v>
      </c>
      <c r="W12" s="64">
        <f t="shared" si="6"/>
        <v>30</v>
      </c>
      <c r="X12" s="65">
        <f t="shared" si="7"/>
        <v>105</v>
      </c>
      <c r="Y12" s="66" t="s">
        <v>65</v>
      </c>
      <c r="Z12" s="86">
        <f t="shared" si="8"/>
        <v>28</v>
      </c>
      <c r="AA12" s="106">
        <f aca="true" t="shared" si="9" ref="AA12:AA26">E12/(E12+F12)</f>
        <v>0.2727272727272727</v>
      </c>
      <c r="AB12" s="57"/>
    </row>
    <row r="13" spans="1:28" s="5" customFormat="1" ht="16.5" thickBot="1" thickTop="1">
      <c r="A13" s="42"/>
      <c r="B13" s="58"/>
      <c r="C13" s="88" t="s">
        <v>41</v>
      </c>
      <c r="D13" s="89" t="s">
        <v>40</v>
      </c>
      <c r="E13" s="61">
        <f>'1.z.'!E9+'2.z.'!E9+'3.z.'!E9+'4.z.'!E9</f>
        <v>2</v>
      </c>
      <c r="F13" s="61">
        <f>'1.z.'!F9+'2.z.'!F9+'3.z.'!F9+'4.z.'!F9</f>
        <v>10</v>
      </c>
      <c r="G13" s="62">
        <f t="shared" si="0"/>
        <v>-14</v>
      </c>
      <c r="H13" s="61">
        <f>'1.z.'!H9+'2.z.'!H9+'3.z.'!H9+'4.z.'!H9</f>
        <v>0</v>
      </c>
      <c r="I13" s="61">
        <f>'1.z.'!I9+'2.z.'!I9+'3.z.'!I9+'4.z.'!I9</f>
        <v>0</v>
      </c>
      <c r="J13" s="62">
        <f t="shared" si="1"/>
        <v>0</v>
      </c>
      <c r="K13" s="61">
        <f>'1.z.'!K9+'2.z.'!K9+'3.z.'!K9+'4.z.'!K9</f>
        <v>2</v>
      </c>
      <c r="L13" s="61">
        <f>'1.z.'!L9+'2.z.'!L9+'3.z.'!L9+'4.z.'!L9</f>
        <v>3</v>
      </c>
      <c r="M13" s="62">
        <f t="shared" si="2"/>
        <v>30</v>
      </c>
      <c r="N13" s="61">
        <f>'1.z.'!N9+'2.z.'!N9+'3.z.'!N9+'4.z.'!N9</f>
        <v>4</v>
      </c>
      <c r="O13" s="61">
        <f>'1.z.'!O9+'2.z.'!O9+'3.z.'!O9+'4.z.'!O9</f>
        <v>14</v>
      </c>
      <c r="P13" s="62">
        <f t="shared" si="3"/>
        <v>-50</v>
      </c>
      <c r="Q13" s="61">
        <f>'1.z.'!Q9+'2.z.'!Q9+'3.z.'!Q9+'4.z.'!Q9</f>
        <v>4</v>
      </c>
      <c r="R13" s="61">
        <f>'1.z.'!R9+'2.z.'!R9+'3.z.'!R9+'4.z.'!R9</f>
        <v>6</v>
      </c>
      <c r="S13" s="62">
        <f t="shared" si="4"/>
        <v>-4</v>
      </c>
      <c r="T13" s="61">
        <f>'1.z.'!T9+'2.z.'!T9+'3.z.'!T9+'4.z.'!T9</f>
        <v>1</v>
      </c>
      <c r="U13" s="63">
        <f t="shared" si="5"/>
        <v>5</v>
      </c>
      <c r="V13" s="103">
        <f>'1.z.'!V9+'2.z.'!V9+'3.z.'!V9+'4.z.'!V9</f>
        <v>6</v>
      </c>
      <c r="W13" s="64">
        <f t="shared" si="6"/>
        <v>30</v>
      </c>
      <c r="X13" s="65">
        <f t="shared" si="7"/>
        <v>-3</v>
      </c>
      <c r="Y13" s="66" t="s">
        <v>75</v>
      </c>
      <c r="Z13" s="86">
        <f t="shared" si="8"/>
        <v>4</v>
      </c>
      <c r="AA13" s="106">
        <f t="shared" si="9"/>
        <v>0.16666666666666666</v>
      </c>
      <c r="AB13" s="57"/>
    </row>
    <row r="14" spans="1:28" s="5" customFormat="1" ht="16.5" thickBot="1" thickTop="1">
      <c r="A14" s="42"/>
      <c r="B14" s="68"/>
      <c r="C14" s="59" t="s">
        <v>24</v>
      </c>
      <c r="D14" s="60" t="s">
        <v>25</v>
      </c>
      <c r="E14" s="61">
        <f>'1.z.'!E10+'2.z.'!E10+'3.z.'!E10+'4.z.'!E10</f>
        <v>23</v>
      </c>
      <c r="F14" s="61">
        <f>'1.z.'!F10+'2.z.'!F10+'3.z.'!F10+'4.z.'!F10</f>
        <v>44</v>
      </c>
      <c r="G14" s="62">
        <f t="shared" si="0"/>
        <v>52</v>
      </c>
      <c r="H14" s="103">
        <f>'1.z.'!H10+'2.z.'!H10+'3.z.'!H10+'4.z.'!H10</f>
        <v>2</v>
      </c>
      <c r="I14" s="61">
        <f>'1.z.'!I10+'2.z.'!I10+'3.z.'!I10+'4.z.'!I10</f>
        <v>0</v>
      </c>
      <c r="J14" s="62">
        <f t="shared" si="1"/>
        <v>8</v>
      </c>
      <c r="K14" s="61">
        <f>'1.z.'!K10+'2.z.'!K10+'3.z.'!K10+'4.z.'!K10</f>
        <v>3</v>
      </c>
      <c r="L14" s="61">
        <f>'1.z.'!L10+'2.z.'!L10+'3.z.'!L10+'4.z.'!L10</f>
        <v>9</v>
      </c>
      <c r="M14" s="62">
        <f t="shared" si="2"/>
        <v>81</v>
      </c>
      <c r="N14" s="61">
        <f>'1.z.'!N10+'2.z.'!N10+'3.z.'!N10+'4.z.'!N10</f>
        <v>36</v>
      </c>
      <c r="O14" s="61">
        <f>'1.z.'!O10+'2.z.'!O10+'3.z.'!O10+'4.z.'!O10</f>
        <v>15</v>
      </c>
      <c r="P14" s="104">
        <f t="shared" si="3"/>
        <v>105</v>
      </c>
      <c r="Q14" s="61">
        <f>'1.z.'!Q10+'2.z.'!Q10+'3.z.'!Q10+'4.z.'!Q10</f>
        <v>3</v>
      </c>
      <c r="R14" s="61">
        <f>'1.z.'!R10+'2.z.'!R10+'3.z.'!R10+'4.z.'!R10</f>
        <v>8</v>
      </c>
      <c r="S14" s="62">
        <f t="shared" si="4"/>
        <v>-10</v>
      </c>
      <c r="T14" s="61">
        <f>'1.z.'!T10+'2.z.'!T10+'3.z.'!T10+'4.z.'!T10</f>
        <v>2</v>
      </c>
      <c r="U14" s="63">
        <f t="shared" si="5"/>
        <v>10</v>
      </c>
      <c r="V14" s="103">
        <f>'1.z.'!V10+'2.z.'!V10+'3.z.'!V10+'4.z.'!V10</f>
        <v>10</v>
      </c>
      <c r="W14" s="64">
        <f t="shared" si="6"/>
        <v>50</v>
      </c>
      <c r="X14" s="65">
        <f t="shared" si="7"/>
        <v>296</v>
      </c>
      <c r="Y14" s="66" t="s">
        <v>60</v>
      </c>
      <c r="Z14" s="86">
        <f t="shared" si="8"/>
        <v>48</v>
      </c>
      <c r="AA14" s="108">
        <f t="shared" si="9"/>
        <v>0.34328358208955223</v>
      </c>
      <c r="AB14" s="57"/>
    </row>
    <row r="15" spans="1:28" s="5" customFormat="1" ht="16.5" thickBot="1" thickTop="1">
      <c r="A15" s="42"/>
      <c r="B15" s="68"/>
      <c r="C15" s="67" t="s">
        <v>32</v>
      </c>
      <c r="D15" s="60" t="s">
        <v>33</v>
      </c>
      <c r="E15" s="61">
        <f>'1.z.'!E11+'2.z.'!E11+'3.z.'!E11+'4.z.'!E11</f>
        <v>12</v>
      </c>
      <c r="F15" s="61">
        <f>'1.z.'!F11+'2.z.'!F11+'3.z.'!F11+'4.z.'!F11</f>
        <v>13</v>
      </c>
      <c r="G15" s="62">
        <f t="shared" si="0"/>
        <v>57</v>
      </c>
      <c r="H15" s="61">
        <f>'1.z.'!H11+'2.z.'!H11+'3.z.'!H11+'4.z.'!H11</f>
        <v>3</v>
      </c>
      <c r="I15" s="61">
        <f>'1.z.'!I11+'2.z.'!I11+'3.z.'!I11+'4.z.'!I11</f>
        <v>6</v>
      </c>
      <c r="J15" s="62">
        <f t="shared" si="1"/>
        <v>-12</v>
      </c>
      <c r="K15" s="61">
        <f>'1.z.'!K11+'2.z.'!K11+'3.z.'!K11+'4.z.'!K11</f>
        <v>8</v>
      </c>
      <c r="L15" s="61">
        <f>'1.z.'!L11+'2.z.'!L11+'3.z.'!L11+'4.z.'!L11</f>
        <v>6</v>
      </c>
      <c r="M15" s="62">
        <f t="shared" si="2"/>
        <v>72</v>
      </c>
      <c r="N15" s="61">
        <f>'1.z.'!N11+'2.z.'!N11+'3.z.'!N11+'4.z.'!N11</f>
        <v>7</v>
      </c>
      <c r="O15" s="61">
        <f>'1.z.'!O11+'2.z.'!O11+'3.z.'!O11+'4.z.'!O11</f>
        <v>12</v>
      </c>
      <c r="P15" s="62">
        <f t="shared" si="3"/>
        <v>-25</v>
      </c>
      <c r="Q15" s="61">
        <f>'1.z.'!Q11+'2.z.'!Q11+'3.z.'!Q11+'4.z.'!Q11</f>
        <v>11</v>
      </c>
      <c r="R15" s="61">
        <f>'1.z.'!R11+'2.z.'!R11+'3.z.'!R11+'4.z.'!R11</f>
        <v>12</v>
      </c>
      <c r="S15" s="62">
        <f t="shared" si="4"/>
        <v>-2</v>
      </c>
      <c r="T15" s="61">
        <f>'1.z.'!T11+'2.z.'!T11+'3.z.'!T11+'4.z.'!T11</f>
        <v>1</v>
      </c>
      <c r="U15" s="63">
        <f t="shared" si="5"/>
        <v>5</v>
      </c>
      <c r="V15" s="61">
        <f>'1.z.'!V11+'2.z.'!V11+'3.z.'!V11+'4.z.'!V11</f>
        <v>3</v>
      </c>
      <c r="W15" s="64">
        <f t="shared" si="6"/>
        <v>15</v>
      </c>
      <c r="X15" s="65">
        <f t="shared" si="7"/>
        <v>110</v>
      </c>
      <c r="Y15" s="66" t="s">
        <v>63</v>
      </c>
      <c r="Z15" s="86">
        <f t="shared" si="8"/>
        <v>27</v>
      </c>
      <c r="AA15" s="108">
        <f t="shared" si="9"/>
        <v>0.48</v>
      </c>
      <c r="AB15" s="57"/>
    </row>
    <row r="16" spans="1:28" s="5" customFormat="1" ht="16.5" thickBot="1" thickTop="1">
      <c r="A16" s="42"/>
      <c r="B16" s="68"/>
      <c r="C16" s="67" t="s">
        <v>32</v>
      </c>
      <c r="D16" s="89" t="s">
        <v>50</v>
      </c>
      <c r="E16" s="61">
        <f>'1.z.'!E12+'2.z.'!E12+'3.z.'!E12+'4.z.'!E12</f>
        <v>1</v>
      </c>
      <c r="F16" s="61">
        <f>'1.z.'!F12+'2.z.'!F12+'3.z.'!F12+'4.z.'!F12</f>
        <v>5</v>
      </c>
      <c r="G16" s="62">
        <f t="shared" si="0"/>
        <v>-7</v>
      </c>
      <c r="H16" s="61">
        <f>'1.z.'!H12+'2.z.'!H12+'3.z.'!H12+'4.z.'!H12</f>
        <v>0</v>
      </c>
      <c r="I16" s="61">
        <f>'1.z.'!I12+'2.z.'!I12+'3.z.'!I12+'4.z.'!I12</f>
        <v>2</v>
      </c>
      <c r="J16" s="62">
        <f t="shared" si="1"/>
        <v>-8</v>
      </c>
      <c r="K16" s="61">
        <f>'1.z.'!K12+'2.z.'!K12+'3.z.'!K12+'4.z.'!K12</f>
        <v>3</v>
      </c>
      <c r="L16" s="61">
        <f>'1.z.'!L12+'2.z.'!L12+'3.z.'!L12+'4.z.'!L12</f>
        <v>4</v>
      </c>
      <c r="M16" s="62">
        <f t="shared" si="2"/>
        <v>41</v>
      </c>
      <c r="N16" s="61">
        <f>'1.z.'!N12+'2.z.'!N12+'3.z.'!N12+'4.z.'!N12</f>
        <v>3</v>
      </c>
      <c r="O16" s="61">
        <f>'1.z.'!O12+'2.z.'!O12+'3.z.'!O12+'4.z.'!O12</f>
        <v>8</v>
      </c>
      <c r="P16" s="62">
        <f t="shared" si="3"/>
        <v>-25</v>
      </c>
      <c r="Q16" s="61">
        <f>'1.z.'!Q12+'2.z.'!Q12+'3.z.'!Q12+'4.z.'!Q12</f>
        <v>3</v>
      </c>
      <c r="R16" s="61">
        <f>'1.z.'!R12+'2.z.'!R12+'3.z.'!R12+'4.z.'!R12</f>
        <v>3</v>
      </c>
      <c r="S16" s="62">
        <f t="shared" si="4"/>
        <v>0</v>
      </c>
      <c r="T16" s="61">
        <f>'1.z.'!T12+'2.z.'!T12+'3.z.'!T12+'4.z.'!T12</f>
        <v>0</v>
      </c>
      <c r="U16" s="63">
        <f t="shared" si="5"/>
        <v>0</v>
      </c>
      <c r="V16" s="61">
        <f>'1.z.'!V12+'2.z.'!V12+'3.z.'!V12+'4.z.'!V12</f>
        <v>0</v>
      </c>
      <c r="W16" s="64">
        <f t="shared" si="6"/>
        <v>0</v>
      </c>
      <c r="X16" s="65">
        <f>G16+J16+M16+P16+S16+U16+W16</f>
        <v>1</v>
      </c>
      <c r="Y16" s="66" t="s">
        <v>74</v>
      </c>
      <c r="Z16" s="86">
        <f>(E16*2)+H16</f>
        <v>2</v>
      </c>
      <c r="AA16" s="106">
        <f t="shared" si="9"/>
        <v>0.16666666666666666</v>
      </c>
      <c r="AB16" s="57"/>
    </row>
    <row r="17" spans="1:28" s="5" customFormat="1" ht="16.5" thickBot="1" thickTop="1">
      <c r="A17" s="42"/>
      <c r="B17" s="68"/>
      <c r="C17" s="59" t="s">
        <v>51</v>
      </c>
      <c r="D17" s="69" t="s">
        <v>44</v>
      </c>
      <c r="E17" s="61">
        <f>'1.z.'!E13+'2.z.'!E13+'3.z.'!E13+'4.z.'!E13</f>
        <v>0</v>
      </c>
      <c r="F17" s="61">
        <f>'1.z.'!F13+'2.z.'!F13+'3.z.'!F13+'4.z.'!F13</f>
        <v>4</v>
      </c>
      <c r="G17" s="62">
        <f t="shared" si="0"/>
        <v>-12</v>
      </c>
      <c r="H17" s="61">
        <f>'1.z.'!H13+'2.z.'!H13+'3.z.'!H13+'4.z.'!H13</f>
        <v>1</v>
      </c>
      <c r="I17" s="61">
        <f>'1.z.'!I13+'2.z.'!I13+'3.z.'!I13+'4.z.'!I13</f>
        <v>1</v>
      </c>
      <c r="J17" s="62">
        <f t="shared" si="1"/>
        <v>0</v>
      </c>
      <c r="K17" s="61">
        <f>'1.z.'!K13+'2.z.'!K13+'3.z.'!K13+'4.z.'!K13</f>
        <v>2</v>
      </c>
      <c r="L17" s="61">
        <f>'1.z.'!L13+'2.z.'!L13+'3.z.'!L13+'4.z.'!L13</f>
        <v>0</v>
      </c>
      <c r="M17" s="62">
        <f t="shared" si="2"/>
        <v>6</v>
      </c>
      <c r="N17" s="61">
        <f>'1.z.'!N13+'2.z.'!N13+'3.z.'!N13+'4.z.'!N13</f>
        <v>2</v>
      </c>
      <c r="O17" s="61">
        <f>'1.z.'!O13+'2.z.'!O13+'3.z.'!O13+'4.z.'!O13</f>
        <v>4</v>
      </c>
      <c r="P17" s="62">
        <f t="shared" si="3"/>
        <v>-10</v>
      </c>
      <c r="Q17" s="61">
        <f>'1.z.'!Q13+'2.z.'!Q13+'3.z.'!Q13+'4.z.'!Q13</f>
        <v>2</v>
      </c>
      <c r="R17" s="61">
        <f>'1.z.'!R13+'2.z.'!R13+'3.z.'!R13+'4.z.'!R13</f>
        <v>0</v>
      </c>
      <c r="S17" s="62">
        <f t="shared" si="4"/>
        <v>4</v>
      </c>
      <c r="T17" s="61">
        <f>'1.z.'!T13+'2.z.'!T13+'3.z.'!T13+'4.z.'!T13</f>
        <v>0</v>
      </c>
      <c r="U17" s="63">
        <f t="shared" si="5"/>
        <v>0</v>
      </c>
      <c r="V17" s="61">
        <f>'1.z.'!V13+'2.z.'!V13+'3.z.'!V13+'4.z.'!V13</f>
        <v>0</v>
      </c>
      <c r="W17" s="64">
        <f t="shared" si="6"/>
        <v>0</v>
      </c>
      <c r="X17" s="65">
        <f>G17+J17+M17+P17+S17+U17+W17</f>
        <v>-12</v>
      </c>
      <c r="Y17" s="66" t="s">
        <v>39</v>
      </c>
      <c r="Z17" s="86">
        <f>(E17*2)+H17</f>
        <v>1</v>
      </c>
      <c r="AA17" s="106">
        <f t="shared" si="9"/>
        <v>0</v>
      </c>
      <c r="AB17" s="57"/>
    </row>
    <row r="18" spans="1:28" s="5" customFormat="1" ht="16.5" thickBot="1" thickTop="1">
      <c r="A18" s="42"/>
      <c r="B18" s="58"/>
      <c r="C18" s="59" t="s">
        <v>22</v>
      </c>
      <c r="D18" s="60" t="s">
        <v>23</v>
      </c>
      <c r="E18" s="61">
        <f>'1.z.'!E14+'2.z.'!E14+'3.z.'!E14+'4.z.'!E14</f>
        <v>9</v>
      </c>
      <c r="F18" s="61">
        <f>'1.z.'!F14+'2.z.'!F14+'3.z.'!F14+'4.z.'!F14</f>
        <v>21</v>
      </c>
      <c r="G18" s="62">
        <f t="shared" si="0"/>
        <v>9</v>
      </c>
      <c r="H18" s="103">
        <f>'1.z.'!H14+'2.z.'!H14+'3.z.'!H14+'4.z.'!H14</f>
        <v>3</v>
      </c>
      <c r="I18" s="61">
        <f>'1.z.'!I14+'2.z.'!I14+'3.z.'!I14+'4.z.'!I14</f>
        <v>3</v>
      </c>
      <c r="J18" s="62">
        <f t="shared" si="1"/>
        <v>0</v>
      </c>
      <c r="K18" s="61">
        <f>'1.z.'!K14+'2.z.'!K14+'3.z.'!K14+'4.z.'!K14</f>
        <v>5</v>
      </c>
      <c r="L18" s="61">
        <f>'1.z.'!L14+'2.z.'!L14+'3.z.'!L14+'4.z.'!L14</f>
        <v>2</v>
      </c>
      <c r="M18" s="62">
        <f t="shared" si="2"/>
        <v>31</v>
      </c>
      <c r="N18" s="61">
        <f>'1.z.'!N14+'2.z.'!N14+'3.z.'!N14+'4.z.'!N14</f>
        <v>8</v>
      </c>
      <c r="O18" s="61">
        <f>'1.z.'!O14+'2.z.'!O14+'3.z.'!O14+'4.z.'!O14</f>
        <v>8</v>
      </c>
      <c r="P18" s="62">
        <f t="shared" si="3"/>
        <v>0</v>
      </c>
      <c r="Q18" s="61">
        <f>'1.z.'!Q14+'2.z.'!Q14+'3.z.'!Q14+'4.z.'!Q14</f>
        <v>9</v>
      </c>
      <c r="R18" s="61">
        <f>'1.z.'!R14+'2.z.'!R14+'3.z.'!R14+'4.z.'!R14</f>
        <v>6</v>
      </c>
      <c r="S18" s="62">
        <f t="shared" si="4"/>
        <v>6</v>
      </c>
      <c r="T18" s="61">
        <f>'1.z.'!T14+'2.z.'!T14+'3.z.'!T14+'4.z.'!T14</f>
        <v>1</v>
      </c>
      <c r="U18" s="63">
        <f t="shared" si="5"/>
        <v>5</v>
      </c>
      <c r="V18" s="61">
        <f>'1.z.'!V14+'2.z.'!V14+'3.z.'!V14+'4.z.'!V14</f>
        <v>2</v>
      </c>
      <c r="W18" s="64">
        <f t="shared" si="6"/>
        <v>10</v>
      </c>
      <c r="X18" s="65">
        <f t="shared" si="7"/>
        <v>61</v>
      </c>
      <c r="Y18" s="66" t="s">
        <v>67</v>
      </c>
      <c r="Z18" s="86">
        <f t="shared" si="8"/>
        <v>21</v>
      </c>
      <c r="AA18" s="108">
        <f t="shared" si="9"/>
        <v>0.3</v>
      </c>
      <c r="AB18" s="57"/>
    </row>
    <row r="19" spans="1:28" s="5" customFormat="1" ht="16.5" thickBot="1" thickTop="1">
      <c r="A19" s="42"/>
      <c r="B19" s="58"/>
      <c r="C19" s="88" t="s">
        <v>36</v>
      </c>
      <c r="D19" s="89" t="s">
        <v>21</v>
      </c>
      <c r="E19" s="61">
        <f>'1.z.'!E15+'2.z.'!E15+'3.z.'!E15+'4.z.'!E15</f>
        <v>8</v>
      </c>
      <c r="F19" s="61">
        <f>'1.z.'!F15+'2.z.'!F15+'3.z.'!F15+'4.z.'!F15</f>
        <v>15</v>
      </c>
      <c r="G19" s="62">
        <f t="shared" si="0"/>
        <v>19</v>
      </c>
      <c r="H19" s="61">
        <f>'1.z.'!H15+'2.z.'!H15+'3.z.'!H15+'4.z.'!H15</f>
        <v>0</v>
      </c>
      <c r="I19" s="61">
        <f>'1.z.'!I15+'2.z.'!I15+'3.z.'!I15+'4.z.'!I15</f>
        <v>4</v>
      </c>
      <c r="J19" s="62">
        <f t="shared" si="1"/>
        <v>-16</v>
      </c>
      <c r="K19" s="61">
        <f>'1.z.'!K15+'2.z.'!K15+'3.z.'!K15+'4.z.'!K15</f>
        <v>4</v>
      </c>
      <c r="L19" s="61">
        <f>'1.z.'!L15+'2.z.'!L15+'3.z.'!L15+'4.z.'!L15</f>
        <v>25</v>
      </c>
      <c r="M19" s="104">
        <f t="shared" si="2"/>
        <v>212</v>
      </c>
      <c r="N19" s="61">
        <f>'1.z.'!N15+'2.z.'!N15+'3.z.'!N15+'4.z.'!N15</f>
        <v>20</v>
      </c>
      <c r="O19" s="61">
        <f>'1.z.'!O15+'2.z.'!O15+'3.z.'!O15+'4.z.'!O15</f>
        <v>6</v>
      </c>
      <c r="P19" s="104">
        <f t="shared" si="3"/>
        <v>70</v>
      </c>
      <c r="Q19" s="61">
        <f>'1.z.'!Q15+'2.z.'!Q15+'3.z.'!Q15+'4.z.'!Q15</f>
        <v>3</v>
      </c>
      <c r="R19" s="105">
        <f>'1.z.'!R15+'2.z.'!R15+'3.z.'!R15+'4.z.'!R15</f>
        <v>15</v>
      </c>
      <c r="S19" s="62">
        <f t="shared" si="4"/>
        <v>-24</v>
      </c>
      <c r="T19" s="61">
        <f>'1.z.'!T15+'2.z.'!T15+'3.z.'!T15+'4.z.'!T15</f>
        <v>1</v>
      </c>
      <c r="U19" s="63">
        <f t="shared" si="5"/>
        <v>5</v>
      </c>
      <c r="V19" s="61">
        <f>'1.z.'!V15+'2.z.'!V15+'3.z.'!V15+'4.z.'!V15</f>
        <v>0</v>
      </c>
      <c r="W19" s="64">
        <f t="shared" si="6"/>
        <v>0</v>
      </c>
      <c r="X19" s="65">
        <f t="shared" si="7"/>
        <v>266</v>
      </c>
      <c r="Y19" s="66" t="s">
        <v>61</v>
      </c>
      <c r="Z19" s="86">
        <f t="shared" si="8"/>
        <v>16</v>
      </c>
      <c r="AA19" s="108">
        <f t="shared" si="9"/>
        <v>0.34782608695652173</v>
      </c>
      <c r="AB19" s="57"/>
    </row>
    <row r="20" spans="1:28" s="5" customFormat="1" ht="16.5" thickBot="1" thickTop="1">
      <c r="A20" s="42"/>
      <c r="B20" s="58"/>
      <c r="C20" s="88" t="s">
        <v>26</v>
      </c>
      <c r="D20" s="60" t="s">
        <v>27</v>
      </c>
      <c r="E20" s="61">
        <f>'1.z.'!E16+'2.z.'!E16+'3.z.'!E16+'4.z.'!E16</f>
        <v>5</v>
      </c>
      <c r="F20" s="61">
        <f>'1.z.'!F16+'2.z.'!F16+'3.z.'!F16+'4.z.'!F16</f>
        <v>24</v>
      </c>
      <c r="G20" s="62">
        <f t="shared" si="0"/>
        <v>-32</v>
      </c>
      <c r="H20" s="61">
        <f>'1.z.'!H16+'2.z.'!H16+'3.z.'!H16+'4.z.'!H16</f>
        <v>1</v>
      </c>
      <c r="I20" s="61">
        <f>'1.z.'!I16+'2.z.'!I16+'3.z.'!I16+'4.z.'!I16</f>
        <v>3</v>
      </c>
      <c r="J20" s="62">
        <f t="shared" si="1"/>
        <v>-8</v>
      </c>
      <c r="K20" s="61">
        <f>'1.z.'!K16+'2.z.'!K16+'3.z.'!K16+'4.z.'!K16</f>
        <v>3</v>
      </c>
      <c r="L20" s="61">
        <f>'1.z.'!L16+'2.z.'!L16+'3.z.'!L16+'4.z.'!L16</f>
        <v>17</v>
      </c>
      <c r="M20" s="104">
        <f t="shared" si="2"/>
        <v>145</v>
      </c>
      <c r="N20" s="61">
        <f>'1.z.'!N16+'2.z.'!N16+'3.z.'!N16+'4.z.'!N16</f>
        <v>5</v>
      </c>
      <c r="O20" s="61">
        <f>'1.z.'!O16+'2.z.'!O16+'3.z.'!O16+'4.z.'!O16</f>
        <v>9</v>
      </c>
      <c r="P20" s="62">
        <f t="shared" si="3"/>
        <v>-20</v>
      </c>
      <c r="Q20" s="61">
        <f>'1.z.'!Q16+'2.z.'!Q16+'3.z.'!Q16+'4.z.'!Q16</f>
        <v>6</v>
      </c>
      <c r="R20" s="61">
        <f>'1.z.'!R16+'2.z.'!R16+'3.z.'!R16+'4.z.'!R16</f>
        <v>9</v>
      </c>
      <c r="S20" s="62">
        <f t="shared" si="4"/>
        <v>-6</v>
      </c>
      <c r="T20" s="103">
        <f>'1.z.'!T16+'2.z.'!T16+'3.z.'!T16+'4.z.'!T16</f>
        <v>6</v>
      </c>
      <c r="U20" s="63">
        <f t="shared" si="5"/>
        <v>30</v>
      </c>
      <c r="V20" s="61">
        <f>'1.z.'!V16+'2.z.'!V16+'3.z.'!V16+'4.z.'!V16</f>
        <v>0</v>
      </c>
      <c r="W20" s="64">
        <f t="shared" si="6"/>
        <v>0</v>
      </c>
      <c r="X20" s="65">
        <f t="shared" si="7"/>
        <v>109</v>
      </c>
      <c r="Y20" s="66" t="s">
        <v>64</v>
      </c>
      <c r="Z20" s="86">
        <f t="shared" si="8"/>
        <v>11</v>
      </c>
      <c r="AA20" s="106">
        <f t="shared" si="9"/>
        <v>0.1724137931034483</v>
      </c>
      <c r="AB20" s="57"/>
    </row>
    <row r="21" spans="1:28" s="5" customFormat="1" ht="16.5" thickBot="1" thickTop="1">
      <c r="A21" s="42"/>
      <c r="B21" s="68"/>
      <c r="C21" s="90" t="s">
        <v>28</v>
      </c>
      <c r="D21" s="69" t="s">
        <v>29</v>
      </c>
      <c r="E21" s="61">
        <f>'1.z.'!E17+'2.z.'!E17+'3.z.'!E17+'4.z.'!E17</f>
        <v>5</v>
      </c>
      <c r="F21" s="61">
        <f>'1.z.'!F17+'2.z.'!F17+'3.z.'!F17+'4.z.'!F17</f>
        <v>13</v>
      </c>
      <c r="G21" s="62">
        <f t="shared" si="0"/>
        <v>1</v>
      </c>
      <c r="H21" s="61">
        <f>'1.z.'!H17+'2.z.'!H17+'3.z.'!H17+'4.z.'!H17</f>
        <v>1</v>
      </c>
      <c r="I21" s="61">
        <f>'1.z.'!I17+'2.z.'!I17+'3.z.'!I17+'4.z.'!I17</f>
        <v>1</v>
      </c>
      <c r="J21" s="62">
        <f t="shared" si="1"/>
        <v>0</v>
      </c>
      <c r="K21" s="61">
        <f>'1.z.'!K17+'2.z.'!K17+'3.z.'!K17+'4.z.'!K17</f>
        <v>2</v>
      </c>
      <c r="L21" s="61">
        <f>'1.z.'!L17+'2.z.'!L17+'3.z.'!L17+'4.z.'!L17</f>
        <v>10</v>
      </c>
      <c r="M21" s="62">
        <f t="shared" si="2"/>
        <v>86</v>
      </c>
      <c r="N21" s="61">
        <f>'1.z.'!N17+'2.z.'!N17+'3.z.'!N17+'4.z.'!N17</f>
        <v>2</v>
      </c>
      <c r="O21" s="61">
        <f>'1.z.'!O17+'2.z.'!O17+'3.z.'!O17+'4.z.'!O17</f>
        <v>1</v>
      </c>
      <c r="P21" s="62">
        <f t="shared" si="3"/>
        <v>5</v>
      </c>
      <c r="Q21" s="61">
        <f>'1.z.'!Q17+'2.z.'!Q17+'3.z.'!Q17+'4.z.'!Q17</f>
        <v>2</v>
      </c>
      <c r="R21" s="61">
        <f>'1.z.'!R17+'2.z.'!R17+'3.z.'!R17+'4.z.'!R17</f>
        <v>0</v>
      </c>
      <c r="S21" s="62">
        <f t="shared" si="4"/>
        <v>4</v>
      </c>
      <c r="T21" s="61">
        <f>'1.z.'!T17+'2.z.'!T17+'3.z.'!T17+'4.z.'!T17</f>
        <v>0</v>
      </c>
      <c r="U21" s="63">
        <f t="shared" si="5"/>
        <v>0</v>
      </c>
      <c r="V21" s="61">
        <f>'1.z.'!V17+'2.z.'!V17+'3.z.'!V17+'4.z.'!V17</f>
        <v>0</v>
      </c>
      <c r="W21" s="64">
        <f t="shared" si="6"/>
        <v>0</v>
      </c>
      <c r="X21" s="65">
        <f t="shared" si="7"/>
        <v>96</v>
      </c>
      <c r="Y21" s="66" t="s">
        <v>66</v>
      </c>
      <c r="Z21" s="86">
        <f t="shared" si="8"/>
        <v>11</v>
      </c>
      <c r="AA21" s="106">
        <f t="shared" si="9"/>
        <v>0.2777777777777778</v>
      </c>
      <c r="AB21" s="57"/>
    </row>
    <row r="22" spans="1:28" ht="16.5" thickBot="1" thickTop="1">
      <c r="A22" s="70"/>
      <c r="B22" s="58"/>
      <c r="C22" s="67" t="s">
        <v>30</v>
      </c>
      <c r="D22" s="60" t="s">
        <v>31</v>
      </c>
      <c r="E22" s="61">
        <f>'1.z.'!E18+'2.z.'!E18+'3.z.'!E18+'4.z.'!E18</f>
        <v>5</v>
      </c>
      <c r="F22" s="61">
        <f>'1.z.'!F18+'2.z.'!F18+'3.z.'!F18+'4.z.'!F18</f>
        <v>11</v>
      </c>
      <c r="G22" s="62">
        <f t="shared" si="0"/>
        <v>7</v>
      </c>
      <c r="H22" s="61">
        <f>'1.z.'!H18+'2.z.'!H18+'3.z.'!H18+'4.z.'!H18</f>
        <v>2</v>
      </c>
      <c r="I22" s="61">
        <f>'1.z.'!I18+'2.z.'!I18+'3.z.'!I18+'4.z.'!I18</f>
        <v>3</v>
      </c>
      <c r="J22" s="62">
        <f t="shared" si="1"/>
        <v>-4</v>
      </c>
      <c r="K22" s="61">
        <f>'1.z.'!K18+'2.z.'!K18+'3.z.'!K18+'4.z.'!K18</f>
        <v>10</v>
      </c>
      <c r="L22" s="61">
        <f>'1.z.'!L18+'2.z.'!L18+'3.z.'!L18+'4.z.'!L18</f>
        <v>13</v>
      </c>
      <c r="M22" s="104">
        <f t="shared" si="2"/>
        <v>134</v>
      </c>
      <c r="N22" s="61">
        <f>'1.z.'!N18+'2.z.'!N18+'3.z.'!N18+'4.z.'!N18</f>
        <v>8</v>
      </c>
      <c r="O22" s="61">
        <f>'1.z.'!O18+'2.z.'!O18+'3.z.'!O18+'4.z.'!O18</f>
        <v>9</v>
      </c>
      <c r="P22" s="62">
        <f t="shared" si="3"/>
        <v>-5</v>
      </c>
      <c r="Q22" s="61">
        <f>'1.z.'!Q18+'2.z.'!Q18+'3.z.'!Q18+'4.z.'!Q18</f>
        <v>4</v>
      </c>
      <c r="R22" s="61">
        <f>'1.z.'!R18+'2.z.'!R18+'3.z.'!R18+'4.z.'!R18</f>
        <v>7</v>
      </c>
      <c r="S22" s="62">
        <f t="shared" si="4"/>
        <v>-6</v>
      </c>
      <c r="T22" s="61">
        <f>'1.z.'!T18+'2.z.'!T18+'3.z.'!T18+'4.z.'!T18</f>
        <v>1</v>
      </c>
      <c r="U22" s="63">
        <f t="shared" si="5"/>
        <v>5</v>
      </c>
      <c r="V22" s="61">
        <f>'1.z.'!V18+'2.z.'!V18+'3.z.'!V18+'4.z.'!V18</f>
        <v>1</v>
      </c>
      <c r="W22" s="64">
        <f t="shared" si="6"/>
        <v>5</v>
      </c>
      <c r="X22" s="65">
        <f t="shared" si="7"/>
        <v>136</v>
      </c>
      <c r="Y22" s="66" t="s">
        <v>62</v>
      </c>
      <c r="Z22" s="86">
        <f t="shared" si="8"/>
        <v>12</v>
      </c>
      <c r="AA22" s="108">
        <f t="shared" si="9"/>
        <v>0.3125</v>
      </c>
      <c r="AB22" s="20"/>
    </row>
    <row r="23" spans="1:28" ht="16.5" thickBot="1" thickTop="1">
      <c r="A23" s="70"/>
      <c r="B23" s="58"/>
      <c r="C23" s="90" t="s">
        <v>45</v>
      </c>
      <c r="D23" s="89" t="s">
        <v>46</v>
      </c>
      <c r="E23" s="61">
        <f>'1.z.'!E19+'2.z.'!E19+'3.z.'!E19+'4.z.'!E19</f>
        <v>0</v>
      </c>
      <c r="F23" s="61">
        <f>'1.z.'!F19+'2.z.'!F19+'3.z.'!F19+'4.z.'!F19</f>
        <v>2</v>
      </c>
      <c r="G23" s="62">
        <f t="shared" si="0"/>
        <v>-6</v>
      </c>
      <c r="H23" s="61">
        <f>'1.z.'!H19+'2.z.'!H19+'3.z.'!H19+'4.z.'!H19</f>
        <v>0</v>
      </c>
      <c r="I23" s="61">
        <f>'1.z.'!I19+'2.z.'!I19+'3.z.'!I19+'4.z.'!I19</f>
        <v>0</v>
      </c>
      <c r="J23" s="62">
        <f t="shared" si="1"/>
        <v>0</v>
      </c>
      <c r="K23" s="61">
        <f>'1.z.'!K19+'2.z.'!K19+'3.z.'!K19+'4.z.'!K19</f>
        <v>2</v>
      </c>
      <c r="L23" s="61">
        <f>'1.z.'!L19+'2.z.'!L19+'3.z.'!L19+'4.z.'!L19</f>
        <v>3</v>
      </c>
      <c r="M23" s="62">
        <f t="shared" si="2"/>
        <v>30</v>
      </c>
      <c r="N23" s="61">
        <f>'1.z.'!N19+'2.z.'!N19+'3.z.'!N19+'4.z.'!N19</f>
        <v>1</v>
      </c>
      <c r="O23" s="61">
        <f>'1.z.'!O19+'2.z.'!O19+'3.z.'!O19+'4.z.'!O19</f>
        <v>2</v>
      </c>
      <c r="P23" s="62">
        <f t="shared" si="3"/>
        <v>-5</v>
      </c>
      <c r="Q23" s="61">
        <f>'1.z.'!Q19+'2.z.'!Q19+'3.z.'!Q19+'4.z.'!Q19</f>
        <v>0</v>
      </c>
      <c r="R23" s="61">
        <f>'1.z.'!R19+'2.z.'!R19+'3.z.'!R19+'4.z.'!R19</f>
        <v>4</v>
      </c>
      <c r="S23" s="62">
        <f t="shared" si="4"/>
        <v>-8</v>
      </c>
      <c r="T23" s="61">
        <f>'1.z.'!T19+'2.z.'!T19+'3.z.'!T19+'4.z.'!T19</f>
        <v>3</v>
      </c>
      <c r="U23" s="63">
        <f t="shared" si="5"/>
        <v>15</v>
      </c>
      <c r="V23" s="61">
        <f>'1.z.'!V19+'2.z.'!V19+'3.z.'!V19+'4.z.'!V19</f>
        <v>0</v>
      </c>
      <c r="W23" s="64">
        <f t="shared" si="6"/>
        <v>0</v>
      </c>
      <c r="X23" s="65">
        <f t="shared" si="7"/>
        <v>26</v>
      </c>
      <c r="Y23" s="66" t="s">
        <v>39</v>
      </c>
      <c r="Z23" s="86">
        <f t="shared" si="8"/>
        <v>0</v>
      </c>
      <c r="AA23" s="106">
        <f t="shared" si="9"/>
        <v>0</v>
      </c>
      <c r="AB23" s="20"/>
    </row>
    <row r="24" spans="1:28" ht="16.5" thickBot="1" thickTop="1">
      <c r="A24" s="70"/>
      <c r="B24" s="68"/>
      <c r="C24" s="88" t="s">
        <v>37</v>
      </c>
      <c r="D24" s="89" t="s">
        <v>38</v>
      </c>
      <c r="E24" s="61">
        <f>'1.z.'!E20+'2.z.'!E20+'3.z.'!E20+'4.z.'!E20</f>
        <v>0</v>
      </c>
      <c r="F24" s="61">
        <f>'1.z.'!F20+'2.z.'!F20+'3.z.'!F20+'4.z.'!F20</f>
        <v>3</v>
      </c>
      <c r="G24" s="62">
        <f t="shared" si="0"/>
        <v>-9</v>
      </c>
      <c r="H24" s="61">
        <f>'1.z.'!H20+'2.z.'!H20+'3.z.'!H20+'4.z.'!H20</f>
        <v>0</v>
      </c>
      <c r="I24" s="61">
        <f>'1.z.'!I20+'2.z.'!I20+'3.z.'!I20+'4.z.'!I20</f>
        <v>2</v>
      </c>
      <c r="J24" s="62">
        <f t="shared" si="1"/>
        <v>-8</v>
      </c>
      <c r="K24" s="61">
        <f>'1.z.'!K20+'2.z.'!K20+'3.z.'!K20+'4.z.'!K20</f>
        <v>5</v>
      </c>
      <c r="L24" s="61">
        <f>'1.z.'!L20+'2.z.'!L20+'3.z.'!L20+'4.z.'!L20</f>
        <v>7</v>
      </c>
      <c r="M24" s="62">
        <f t="shared" si="2"/>
        <v>71</v>
      </c>
      <c r="N24" s="61">
        <f>'1.z.'!N20+'2.z.'!N20+'3.z.'!N20+'4.z.'!N20</f>
        <v>2</v>
      </c>
      <c r="O24" s="61">
        <f>'1.z.'!O20+'2.z.'!O20+'3.z.'!O20+'4.z.'!O20</f>
        <v>3</v>
      </c>
      <c r="P24" s="62">
        <f t="shared" si="3"/>
        <v>-5</v>
      </c>
      <c r="Q24" s="61">
        <f>'1.z.'!Q20+'2.z.'!Q20+'3.z.'!Q20+'4.z.'!Q20</f>
        <v>2</v>
      </c>
      <c r="R24" s="61">
        <f>'1.z.'!R20+'2.z.'!R20+'3.z.'!R20+'4.z.'!R20</f>
        <v>6</v>
      </c>
      <c r="S24" s="62">
        <f t="shared" si="4"/>
        <v>-8</v>
      </c>
      <c r="T24" s="61">
        <f>'1.z.'!T20+'2.z.'!T20+'3.z.'!T20+'4.z.'!T20</f>
        <v>1</v>
      </c>
      <c r="U24" s="63">
        <f t="shared" si="5"/>
        <v>5</v>
      </c>
      <c r="V24" s="61">
        <f>'1.z.'!V20+'2.z.'!V20+'3.z.'!V20+'4.z.'!V20</f>
        <v>0</v>
      </c>
      <c r="W24" s="64">
        <f t="shared" si="6"/>
        <v>0</v>
      </c>
      <c r="X24" s="65">
        <f t="shared" si="7"/>
        <v>46</v>
      </c>
      <c r="Y24" s="66" t="s">
        <v>68</v>
      </c>
      <c r="Z24" s="86">
        <f t="shared" si="8"/>
        <v>0</v>
      </c>
      <c r="AA24" s="106">
        <f t="shared" si="9"/>
        <v>0</v>
      </c>
      <c r="AB24" s="20"/>
    </row>
    <row r="25" spans="1:28" ht="16.5" thickBot="1" thickTop="1">
      <c r="A25" s="70"/>
      <c r="B25" s="58"/>
      <c r="C25" s="88" t="s">
        <v>32</v>
      </c>
      <c r="D25" s="89" t="s">
        <v>52</v>
      </c>
      <c r="E25" s="61">
        <f>'1.z.'!E21+'2.z.'!E21+'3.z.'!E21+'4.z.'!E21</f>
        <v>1</v>
      </c>
      <c r="F25" s="61">
        <f>'1.z.'!F21+'2.z.'!F21+'3.z.'!F21+'4.z.'!F21</f>
        <v>3</v>
      </c>
      <c r="G25" s="62">
        <f t="shared" si="0"/>
        <v>-1</v>
      </c>
      <c r="H25" s="61">
        <f>'1.z.'!H21+'2.z.'!H21+'3.z.'!H21+'4.z.'!H21</f>
        <v>0</v>
      </c>
      <c r="I25" s="61">
        <f>'1.z.'!I21+'2.z.'!I21+'3.z.'!I21+'4.z.'!I21</f>
        <v>0</v>
      </c>
      <c r="J25" s="62">
        <f t="shared" si="1"/>
        <v>0</v>
      </c>
      <c r="K25" s="61">
        <f>'1.z.'!K21+'2.z.'!K21+'3.z.'!K21+'4.z.'!K21</f>
        <v>2</v>
      </c>
      <c r="L25" s="61">
        <f>'1.z.'!L21+'2.z.'!L21+'3.z.'!L21+'4.z.'!L21</f>
        <v>1</v>
      </c>
      <c r="M25" s="62">
        <f t="shared" si="2"/>
        <v>14</v>
      </c>
      <c r="N25" s="61">
        <f>'1.z.'!N21+'2.z.'!N21+'3.z.'!N21+'4.z.'!N21</f>
        <v>1</v>
      </c>
      <c r="O25" s="61">
        <f>'1.z.'!O21+'2.z.'!O21+'3.z.'!O21+'4.z.'!O21</f>
        <v>4</v>
      </c>
      <c r="P25" s="62">
        <f t="shared" si="3"/>
        <v>-15</v>
      </c>
      <c r="Q25" s="61">
        <f>'1.z.'!Q21+'2.z.'!Q21+'3.z.'!Q21+'4.z.'!Q21</f>
        <v>1</v>
      </c>
      <c r="R25" s="61">
        <f>'1.z.'!R21+'2.z.'!R21+'3.z.'!R21+'4.z.'!R21</f>
        <v>1</v>
      </c>
      <c r="S25" s="62">
        <f t="shared" si="4"/>
        <v>0</v>
      </c>
      <c r="T25" s="61">
        <f>'1.z.'!T21+'2.z.'!T21+'3.z.'!T21+'4.z.'!T21</f>
        <v>0</v>
      </c>
      <c r="U25" s="63">
        <f t="shared" si="5"/>
        <v>0</v>
      </c>
      <c r="V25" s="61">
        <f>'1.z.'!V21+'2.z.'!V21+'3.z.'!V21+'4.z.'!V21</f>
        <v>1</v>
      </c>
      <c r="W25" s="64">
        <f t="shared" si="6"/>
        <v>5</v>
      </c>
      <c r="X25" s="65">
        <f t="shared" si="7"/>
        <v>3</v>
      </c>
      <c r="Y25" s="66" t="s">
        <v>39</v>
      </c>
      <c r="Z25" s="86">
        <f t="shared" si="8"/>
        <v>2</v>
      </c>
      <c r="AA25" s="106">
        <f t="shared" si="9"/>
        <v>0.25</v>
      </c>
      <c r="AB25" s="20"/>
    </row>
    <row r="26" spans="1:28" ht="16.5" thickBot="1" thickTop="1">
      <c r="A26" s="70"/>
      <c r="B26" s="58"/>
      <c r="C26" s="88" t="s">
        <v>53</v>
      </c>
      <c r="D26" s="89" t="s">
        <v>54</v>
      </c>
      <c r="E26" s="61">
        <f>'1.z.'!E22+'2.z.'!E22+'3.z.'!E22+'4.z.'!E22</f>
        <v>1</v>
      </c>
      <c r="F26" s="61">
        <f>'1.z.'!F22+'2.z.'!F22+'3.z.'!F22+'4.z.'!F22</f>
        <v>1</v>
      </c>
      <c r="G26" s="62">
        <f t="shared" si="0"/>
        <v>5</v>
      </c>
      <c r="H26" s="61">
        <f>'1.z.'!H22+'2.z.'!H22+'3.z.'!H22+'4.z.'!H22</f>
        <v>0</v>
      </c>
      <c r="I26" s="61">
        <f>'1.z.'!I22+'2.z.'!I22+'3.z.'!I22+'4.z.'!I22</f>
        <v>0</v>
      </c>
      <c r="J26" s="62">
        <f t="shared" si="1"/>
        <v>0</v>
      </c>
      <c r="K26" s="61">
        <f>'1.z.'!K22+'2.z.'!K22+'3.z.'!K22+'4.z.'!K22</f>
        <v>1</v>
      </c>
      <c r="L26" s="61">
        <f>'1.z.'!L22+'2.z.'!L22+'3.z.'!L22+'4.z.'!L22</f>
        <v>2</v>
      </c>
      <c r="M26" s="62">
        <f t="shared" si="2"/>
        <v>19</v>
      </c>
      <c r="N26" s="61">
        <f>'1.z.'!N22+'2.z.'!N22+'3.z.'!N22+'4.z.'!N22</f>
        <v>0</v>
      </c>
      <c r="O26" s="61">
        <f>'1.z.'!O22+'2.z.'!O22+'3.z.'!O22+'4.z.'!O22</f>
        <v>3</v>
      </c>
      <c r="P26" s="62">
        <f t="shared" si="3"/>
        <v>-15</v>
      </c>
      <c r="Q26" s="61">
        <f>'1.z.'!Q22+'2.z.'!Q22+'3.z.'!Q22+'4.z.'!Q22</f>
        <v>0</v>
      </c>
      <c r="R26" s="61">
        <f>'1.z.'!R22+'2.z.'!R22+'3.z.'!R22+'4.z.'!R22</f>
        <v>4</v>
      </c>
      <c r="S26" s="62">
        <f t="shared" si="4"/>
        <v>-8</v>
      </c>
      <c r="T26" s="61">
        <f>'1.z.'!T22+'2.z.'!T22+'3.z.'!T22+'4.z.'!T22</f>
        <v>0</v>
      </c>
      <c r="U26" s="63">
        <f t="shared" si="5"/>
        <v>0</v>
      </c>
      <c r="V26" s="61">
        <f>'1.z.'!V22+'2.z.'!V22+'3.z.'!V22+'4.z.'!V22</f>
        <v>0</v>
      </c>
      <c r="W26" s="64">
        <f t="shared" si="6"/>
        <v>0</v>
      </c>
      <c r="X26" s="65">
        <f t="shared" si="7"/>
        <v>1</v>
      </c>
      <c r="Y26" s="66" t="s">
        <v>39</v>
      </c>
      <c r="Z26" s="86">
        <f t="shared" si="8"/>
        <v>2</v>
      </c>
      <c r="AA26" s="106">
        <f t="shared" si="9"/>
        <v>0.5</v>
      </c>
      <c r="AB26" s="20"/>
    </row>
    <row r="27" spans="1:28" ht="16.5" thickBot="1" thickTop="1">
      <c r="A27" s="70"/>
      <c r="B27" s="71"/>
      <c r="C27" s="72"/>
      <c r="D27" s="73"/>
      <c r="E27" s="74"/>
      <c r="F27" s="74"/>
      <c r="G27" s="97"/>
      <c r="H27" s="74"/>
      <c r="I27" s="74"/>
      <c r="J27" s="97"/>
      <c r="K27" s="74"/>
      <c r="L27" s="74"/>
      <c r="M27" s="97"/>
      <c r="N27" s="74"/>
      <c r="O27" s="74"/>
      <c r="P27" s="97"/>
      <c r="Q27" s="74"/>
      <c r="R27" s="74"/>
      <c r="S27" s="97"/>
      <c r="T27" s="74"/>
      <c r="U27" s="98"/>
      <c r="V27" s="74"/>
      <c r="W27" s="99"/>
      <c r="X27" s="100"/>
      <c r="Y27" s="76"/>
      <c r="Z27" s="86"/>
      <c r="AA27" s="107"/>
      <c r="AB27" s="19"/>
    </row>
    <row r="28" spans="1:28" ht="16.5" thickBot="1" thickTop="1">
      <c r="A28" s="70"/>
      <c r="B28" s="77"/>
      <c r="C28" s="78"/>
      <c r="D28" s="95"/>
      <c r="E28" s="101">
        <f>SUM(E11:E26)</f>
        <v>86</v>
      </c>
      <c r="F28" s="101">
        <f>SUM(F11:F26)</f>
        <v>214</v>
      </c>
      <c r="G28" s="101"/>
      <c r="H28" s="101">
        <f>SUM(H11:H26)</f>
        <v>17</v>
      </c>
      <c r="I28" s="101">
        <f>SUM(I11:I26)</f>
        <v>40</v>
      </c>
      <c r="J28" s="101"/>
      <c r="K28" s="102">
        <f>SUM(K11:K26)</f>
        <v>61</v>
      </c>
      <c r="L28" s="101">
        <f>SUM(L11:L26)</f>
        <v>110</v>
      </c>
      <c r="M28" s="102"/>
      <c r="N28" s="101">
        <f>SUM(N11:N26)</f>
        <v>117</v>
      </c>
      <c r="O28" s="102">
        <f>SUM(O11:O26)</f>
        <v>118</v>
      </c>
      <c r="P28" s="101"/>
      <c r="Q28" s="102">
        <f>SUM(Q11:Q26)</f>
        <v>66</v>
      </c>
      <c r="R28" s="101">
        <f>SUM(R11:R26)</f>
        <v>91</v>
      </c>
      <c r="S28" s="102"/>
      <c r="T28" s="101">
        <f>SUM(T11:T26)</f>
        <v>18</v>
      </c>
      <c r="U28" s="102"/>
      <c r="V28" s="101">
        <f>SUM(V11:V26)</f>
        <v>30</v>
      </c>
      <c r="W28" s="102"/>
      <c r="X28" s="101">
        <f>SUM(X11:X26)</f>
        <v>1202</v>
      </c>
      <c r="Y28" s="96"/>
      <c r="Z28" s="82">
        <f>SUM(Z11:Z26)</f>
        <v>189</v>
      </c>
      <c r="AA28" s="82"/>
      <c r="AB28" s="19"/>
    </row>
    <row r="29" spans="6:26" ht="15.75" thickTop="1">
      <c r="F29" s="92">
        <f>E28/(E28+F28)</f>
        <v>0.2866666666666667</v>
      </c>
      <c r="H29" s="41"/>
      <c r="I29" s="92">
        <f>H28/(H28+I28)</f>
        <v>0.2982456140350877</v>
      </c>
      <c r="Z29" s="84"/>
    </row>
    <row r="30" spans="2:9" ht="15">
      <c r="B30" s="118"/>
      <c r="C30" s="118"/>
      <c r="D30" s="118"/>
      <c r="E30" s="118"/>
      <c r="G30" s="119"/>
      <c r="H30" s="119"/>
      <c r="I30" s="83"/>
    </row>
    <row r="31" ht="15">
      <c r="F31" s="87"/>
    </row>
    <row r="32" spans="2:25" ht="15">
      <c r="B32" s="120" t="s">
        <v>34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</row>
  </sheetData>
  <sheetProtection selectLockedCells="1" selectUnlockedCells="1"/>
  <mergeCells count="19">
    <mergeCell ref="B4:Y4"/>
    <mergeCell ref="B5:Y5"/>
    <mergeCell ref="B6:Y6"/>
    <mergeCell ref="B32:Y32"/>
    <mergeCell ref="X8:X9"/>
    <mergeCell ref="Y8:Y9"/>
    <mergeCell ref="Q8:S8"/>
    <mergeCell ref="T8:U8"/>
    <mergeCell ref="V8:W8"/>
    <mergeCell ref="AA8:AA9"/>
    <mergeCell ref="Z8:Z9"/>
    <mergeCell ref="B30:E30"/>
    <mergeCell ref="G30:H30"/>
    <mergeCell ref="B1:Y1"/>
    <mergeCell ref="B3:Y3"/>
    <mergeCell ref="E8:G8"/>
    <mergeCell ref="H8:J8"/>
    <mergeCell ref="K8:M8"/>
    <mergeCell ref="N8:P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Kutarňa</cp:lastModifiedBy>
  <dcterms:created xsi:type="dcterms:W3CDTF">2015-01-07T00:51:34Z</dcterms:created>
  <dcterms:modified xsi:type="dcterms:W3CDTF">2015-09-08T03:07:53Z</dcterms:modified>
  <cp:category/>
  <cp:version/>
  <cp:contentType/>
  <cp:contentStatus/>
</cp:coreProperties>
</file>